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J0C4YS3\Desktop\NUEVA PUBLICACION\"/>
    </mc:Choice>
  </mc:AlternateContent>
  <xr:revisionPtr revIDLastSave="0" documentId="13_ncr:1_{02F400BE-158E-4EC4-8422-BCE5D019CBC4}" xr6:coauthVersionLast="47" xr6:coauthVersionMax="47" xr10:uidLastSave="{00000000-0000-0000-0000-000000000000}"/>
  <bookViews>
    <workbookView xWindow="-120" yWindow="-120" windowWidth="29040" windowHeight="15720" tabRatio="870" activeTab="1" xr2:uid="{00000000-000D-0000-FFFF-FFFF00000000}"/>
  </bookViews>
  <sheets>
    <sheet name="Hoja #1  PAA INVERSION - PDI " sheetId="10" r:id="rId1"/>
    <sheet name="Hoja #2 PAA FUNCIONAMIENTO- PDI" sheetId="9" r:id="rId2"/>
  </sheets>
  <definedNames>
    <definedName name="_xlnm._FilterDatabase" localSheetId="0" hidden="1">'Hoja #1  PAA INVERSION - PDI '!$B$1:$AP$85</definedName>
    <definedName name="_xlnm._FilterDatabase" localSheetId="1" hidden="1">'Hoja #2 PAA FUNCIONAMIENTO- PDI'!$B$1:$AA$32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0" l="1"/>
  <c r="AJ40" i="10" l="1"/>
  <c r="AJ39" i="10"/>
  <c r="AM75" i="10"/>
  <c r="AN75" i="10" s="1"/>
  <c r="AO75" i="10" s="1"/>
  <c r="AJ75" i="10"/>
  <c r="AM74" i="10"/>
  <c r="AN74" i="10" s="1"/>
  <c r="AO74" i="10" s="1"/>
  <c r="AJ74" i="10"/>
  <c r="AM73" i="10"/>
  <c r="AN73" i="10" s="1"/>
  <c r="AO73" i="10" s="1"/>
  <c r="AJ73" i="10"/>
  <c r="AN72" i="10"/>
  <c r="AO72" i="10" s="1"/>
  <c r="AJ72" i="10"/>
  <c r="AM71" i="10"/>
  <c r="AN71" i="10" s="1"/>
  <c r="AO71" i="10" s="1"/>
  <c r="AJ71" i="10"/>
  <c r="AM70" i="10"/>
  <c r="AN70" i="10" s="1"/>
  <c r="AO70" i="10" s="1"/>
  <c r="AJ70" i="10"/>
  <c r="AM69" i="10"/>
  <c r="AN69" i="10" s="1"/>
  <c r="AO69" i="10" s="1"/>
  <c r="AJ69" i="10"/>
  <c r="AM68" i="10"/>
  <c r="AN68" i="10" s="1"/>
  <c r="AO68" i="10" s="1"/>
  <c r="AJ68" i="10"/>
  <c r="AM67" i="10"/>
  <c r="AN67" i="10" s="1"/>
  <c r="AO67" i="10" s="1"/>
  <c r="AJ67" i="10"/>
  <c r="AM66" i="10"/>
  <c r="AN66" i="10" s="1"/>
  <c r="AO66" i="10" s="1"/>
  <c r="AJ66" i="10"/>
  <c r="AM65" i="10"/>
  <c r="AN65" i="10" s="1"/>
  <c r="AO65" i="10" s="1"/>
  <c r="AJ65" i="10"/>
  <c r="AM64" i="10"/>
  <c r="AN64" i="10" s="1"/>
  <c r="AO64" i="10" s="1"/>
  <c r="AJ64" i="10"/>
  <c r="AM40" i="10" l="1"/>
  <c r="AN40" i="10" s="1"/>
  <c r="AO40" i="10" s="1"/>
  <c r="AN39" i="10"/>
  <c r="AO39" i="10" s="1"/>
  <c r="AJ62" i="10"/>
  <c r="AJ61" i="10"/>
  <c r="AM63" i="10"/>
  <c r="AN63" i="10" s="1"/>
  <c r="AO63" i="10" s="1"/>
  <c r="AJ63" i="10"/>
  <c r="AI76" i="10" l="1"/>
  <c r="AH76" i="10"/>
  <c r="V15" i="9" l="1"/>
  <c r="V16" i="9"/>
  <c r="V17" i="9"/>
  <c r="V18" i="9"/>
  <c r="V19" i="9"/>
  <c r="V20" i="9"/>
  <c r="V21" i="9"/>
  <c r="V22" i="9"/>
  <c r="V23" i="9"/>
  <c r="V24" i="9"/>
  <c r="V25" i="9"/>
  <c r="V26" i="9"/>
  <c r="V7" i="9"/>
  <c r="V8" i="9"/>
  <c r="V9" i="9"/>
  <c r="V10" i="9"/>
  <c r="V11" i="9"/>
  <c r="V12" i="9"/>
  <c r="V13" i="9"/>
  <c r="V14" i="9"/>
  <c r="AN6" i="10"/>
  <c r="AO6" i="10" s="1"/>
  <c r="AN7" i="10"/>
  <c r="AO7" i="10" s="1"/>
  <c r="AN8" i="10"/>
  <c r="AO8" i="10" s="1"/>
  <c r="AM9" i="10"/>
  <c r="AN9" i="10" s="1"/>
  <c r="AO9" i="10" s="1"/>
  <c r="AM10" i="10"/>
  <c r="AN10" i="10" s="1"/>
  <c r="AO10" i="10" s="1"/>
  <c r="AM11" i="10"/>
  <c r="AN11" i="10" s="1"/>
  <c r="AO11" i="10" s="1"/>
  <c r="AN12" i="10"/>
  <c r="AO12" i="10" s="1"/>
  <c r="AM13" i="10"/>
  <c r="AN13" i="10" s="1"/>
  <c r="AO13" i="10" s="1"/>
  <c r="AN14" i="10"/>
  <c r="AO14" i="10" s="1"/>
  <c r="AN15" i="10"/>
  <c r="AO15" i="10" s="1"/>
  <c r="AN16" i="10"/>
  <c r="AO16" i="10" s="1"/>
  <c r="AM17" i="10"/>
  <c r="AN17" i="10" s="1"/>
  <c r="AO17" i="10" s="1"/>
  <c r="AM18" i="10"/>
  <c r="AN18" i="10" s="1"/>
  <c r="AO18" i="10" s="1"/>
  <c r="AN19" i="10"/>
  <c r="AO19" i="10" s="1"/>
  <c r="AM20" i="10"/>
  <c r="AN20" i="10" s="1"/>
  <c r="AO20" i="10" s="1"/>
  <c r="AM21" i="10"/>
  <c r="AN21" i="10" s="1"/>
  <c r="AO21" i="10" s="1"/>
  <c r="AM35" i="10"/>
  <c r="AN35" i="10" s="1"/>
  <c r="AO35" i="10" s="1"/>
  <c r="AM36" i="10"/>
  <c r="AN36" i="10" s="1"/>
  <c r="AO36" i="10" s="1"/>
  <c r="AM37" i="10"/>
  <c r="AN37" i="10" s="1"/>
  <c r="AO37" i="10" s="1"/>
  <c r="AM38" i="10"/>
  <c r="AN38" i="10" s="1"/>
  <c r="AO38" i="10" s="1"/>
  <c r="AM41" i="10"/>
  <c r="AN41" i="10" s="1"/>
  <c r="AO41" i="10" s="1"/>
  <c r="AM42" i="10"/>
  <c r="AN42" i="10" s="1"/>
  <c r="AO42" i="10" s="1"/>
  <c r="AM43" i="10"/>
  <c r="AN43" i="10" s="1"/>
  <c r="AO43" i="10" s="1"/>
  <c r="AM44" i="10"/>
  <c r="AN44" i="10" s="1"/>
  <c r="AO44" i="10" s="1"/>
  <c r="AM45" i="10"/>
  <c r="AN45" i="10" s="1"/>
  <c r="AO45" i="10" s="1"/>
  <c r="AM46" i="10"/>
  <c r="AN46" i="10" s="1"/>
  <c r="AO46" i="10" s="1"/>
  <c r="AM47" i="10"/>
  <c r="AN47" i="10" s="1"/>
  <c r="AO47" i="10" s="1"/>
  <c r="AM48" i="10"/>
  <c r="AN48" i="10" s="1"/>
  <c r="AO48" i="10" s="1"/>
  <c r="AM49" i="10"/>
  <c r="AN49" i="10" s="1"/>
  <c r="AO49" i="10" s="1"/>
  <c r="AM50" i="10"/>
  <c r="AN50" i="10" s="1"/>
  <c r="AO50" i="10" s="1"/>
  <c r="AN51" i="10"/>
  <c r="AO51" i="10" s="1"/>
  <c r="AM52" i="10"/>
  <c r="AN52" i="10" s="1"/>
  <c r="AO52" i="10" s="1"/>
  <c r="AM53" i="10"/>
  <c r="AN53" i="10" s="1"/>
  <c r="AO53" i="10" s="1"/>
  <c r="AM54" i="10"/>
  <c r="AN54" i="10" s="1"/>
  <c r="AO54" i="10" s="1"/>
  <c r="AM55" i="10"/>
  <c r="AN55" i="10" s="1"/>
  <c r="AO55" i="10" s="1"/>
  <c r="AM56" i="10"/>
  <c r="AN56" i="10" s="1"/>
  <c r="AO56" i="10" s="1"/>
  <c r="AM57" i="10"/>
  <c r="AN57" i="10" s="1"/>
  <c r="AO57" i="10" s="1"/>
  <c r="AM58" i="10"/>
  <c r="AN58" i="10" s="1"/>
  <c r="AO58" i="10" s="1"/>
  <c r="AM59" i="10"/>
  <c r="AN59" i="10" s="1"/>
  <c r="AO59" i="10" s="1"/>
  <c r="AM60" i="10"/>
  <c r="AN60" i="10" s="1"/>
  <c r="AO60" i="10" s="1"/>
  <c r="AM61" i="10"/>
  <c r="AN61" i="10" s="1"/>
  <c r="AO61" i="10" s="1"/>
  <c r="AM62" i="10"/>
  <c r="AN62" i="10" s="1"/>
  <c r="AO62" i="10" s="1"/>
  <c r="AN27" i="10"/>
  <c r="AO27" i="10" s="1"/>
  <c r="AM28" i="10"/>
  <c r="AN28" i="10" s="1"/>
  <c r="AO28" i="10" s="1"/>
  <c r="AN29" i="10"/>
  <c r="AO29" i="10" s="1"/>
  <c r="AN30" i="10"/>
  <c r="AO30" i="10" s="1"/>
  <c r="AM31" i="10"/>
  <c r="AN31" i="10" s="1"/>
  <c r="AO31" i="10" s="1"/>
  <c r="AM32" i="10"/>
  <c r="AN32" i="10" s="1"/>
  <c r="AO32" i="10" s="1"/>
  <c r="AM33" i="10"/>
  <c r="AN33" i="10" s="1"/>
  <c r="AO33" i="10" s="1"/>
  <c r="AM34" i="10"/>
  <c r="AN34" i="10" s="1"/>
  <c r="AO34" i="10" s="1"/>
  <c r="AM23" i="10"/>
  <c r="AN23" i="10" s="1"/>
  <c r="AO23" i="10" s="1"/>
  <c r="AM24" i="10"/>
  <c r="AN24" i="10" s="1"/>
  <c r="AO24" i="10" s="1"/>
  <c r="AM25" i="10"/>
  <c r="AN25" i="10" s="1"/>
  <c r="AO25" i="10" s="1"/>
  <c r="AM26" i="10"/>
  <c r="AN26" i="10" s="1"/>
  <c r="AO26" i="10" s="1"/>
  <c r="AM22" i="10"/>
  <c r="AN22" i="10" s="1"/>
  <c r="AO22" i="10" s="1"/>
  <c r="AJ42" i="10"/>
  <c r="AJ43" i="10"/>
  <c r="AJ44" i="10"/>
  <c r="AJ45" i="10"/>
  <c r="AJ46" i="10"/>
  <c r="AJ47" i="10"/>
  <c r="AJ48" i="10"/>
  <c r="AJ49" i="10"/>
  <c r="AJ50" i="10"/>
  <c r="AJ51" i="10"/>
  <c r="AJ52" i="10"/>
  <c r="AJ53" i="10"/>
  <c r="AJ54" i="10"/>
  <c r="AJ55" i="10"/>
  <c r="AJ56" i="10"/>
  <c r="AJ57" i="10"/>
  <c r="AJ58" i="10"/>
  <c r="AJ59" i="10"/>
  <c r="AJ60" i="10"/>
  <c r="AJ12" i="10"/>
  <c r="AJ13" i="10"/>
  <c r="AJ14" i="10"/>
  <c r="AJ15" i="10"/>
  <c r="AJ16" i="10"/>
  <c r="AJ17" i="10"/>
  <c r="AJ18" i="10"/>
  <c r="AJ19" i="10"/>
  <c r="AJ20" i="10"/>
  <c r="AJ21" i="10"/>
  <c r="AJ22" i="10"/>
  <c r="AJ23" i="10"/>
  <c r="AJ24" i="10"/>
  <c r="AJ25" i="10"/>
  <c r="AJ26" i="10"/>
  <c r="AJ27" i="10"/>
  <c r="AJ28" i="10"/>
  <c r="AJ29" i="10"/>
  <c r="AJ30" i="10"/>
  <c r="AJ31" i="10"/>
  <c r="AJ32" i="10"/>
  <c r="AJ33" i="10"/>
  <c r="AJ34" i="10"/>
  <c r="AJ35" i="10"/>
  <c r="AJ36" i="10"/>
  <c r="AJ37" i="10"/>
  <c r="AJ38" i="10"/>
  <c r="AJ41" i="10"/>
  <c r="AJ10" i="10"/>
  <c r="AJ11" i="10"/>
  <c r="AJ9" i="10"/>
  <c r="AJ8" i="10"/>
  <c r="AJ7" i="10"/>
  <c r="AJ6" i="10"/>
  <c r="Z10" i="9"/>
  <c r="AA10" i="9" s="1"/>
  <c r="Y14" i="9"/>
  <c r="Z14" i="9" s="1"/>
  <c r="AA14" i="9" s="1"/>
  <c r="Y15" i="9"/>
  <c r="Z15" i="9" s="1"/>
  <c r="AA15" i="9" s="1"/>
  <c r="Y16" i="9"/>
  <c r="Z16" i="9" s="1"/>
  <c r="AA16" i="9" s="1"/>
  <c r="Z17" i="9"/>
  <c r="AA17" i="9" s="1"/>
  <c r="Y18" i="9"/>
  <c r="Z18" i="9" s="1"/>
  <c r="AA18" i="9" s="1"/>
  <c r="Y19" i="9"/>
  <c r="Z19" i="9" s="1"/>
  <c r="AA19" i="9" s="1"/>
  <c r="Y20" i="9"/>
  <c r="Z20" i="9" s="1"/>
  <c r="AA20" i="9" s="1"/>
  <c r="Y21" i="9"/>
  <c r="Z21" i="9" s="1"/>
  <c r="AA21" i="9" s="1"/>
  <c r="Y22" i="9"/>
  <c r="Z22" i="9" s="1"/>
  <c r="AA22" i="9" s="1"/>
  <c r="Z23" i="9"/>
  <c r="AA23" i="9" s="1"/>
  <c r="Y24" i="9"/>
  <c r="Z24" i="9" s="1"/>
  <c r="AA24" i="9" s="1"/>
  <c r="Y25" i="9"/>
  <c r="Z25" i="9" s="1"/>
  <c r="AA25" i="9" s="1"/>
  <c r="Y26" i="9"/>
  <c r="Z26" i="9" s="1"/>
  <c r="AA26" i="9" s="1"/>
  <c r="Z6" i="9"/>
  <c r="AA6" i="9" s="1"/>
  <c r="Z7" i="9"/>
  <c r="AA7" i="9" s="1"/>
  <c r="Y8" i="9"/>
  <c r="Z8" i="9" s="1"/>
  <c r="AA8" i="9" s="1"/>
  <c r="Y9" i="9"/>
  <c r="Z9" i="9" s="1"/>
  <c r="AA9" i="9" s="1"/>
  <c r="Z11" i="9"/>
  <c r="AA11" i="9" s="1"/>
  <c r="Y12" i="9"/>
  <c r="Z12" i="9" s="1"/>
  <c r="AA12" i="9" s="1"/>
  <c r="Y13" i="9"/>
  <c r="Z13" i="9" s="1"/>
  <c r="AA13" i="9" s="1"/>
  <c r="W46" i="10"/>
  <c r="W44" i="10"/>
</calcChain>
</file>

<file path=xl/sharedStrings.xml><?xml version="1.0" encoding="utf-8"?>
<sst xmlns="http://schemas.openxmlformats.org/spreadsheetml/2006/main" count="859" uniqueCount="550">
  <si>
    <t>PROYECTO</t>
  </si>
  <si>
    <t>UNIDAD DE MEDIDA</t>
  </si>
  <si>
    <t>PRODUCTO</t>
  </si>
  <si>
    <t>META</t>
  </si>
  <si>
    <t>EJE ESTRATÉGICO</t>
  </si>
  <si>
    <t>PROGRAMAS</t>
  </si>
  <si>
    <t>SUBPROGRAMAS</t>
  </si>
  <si>
    <t>INDICADOR</t>
  </si>
  <si>
    <t>LIDER</t>
  </si>
  <si>
    <t>La educación generadora de potencialidades y oportunidades.</t>
  </si>
  <si>
    <t>Investigación para la excelencia</t>
  </si>
  <si>
    <t>x</t>
  </si>
  <si>
    <t>Transferencia de resultados de investigación en pro de una universidad para la sociedad</t>
  </si>
  <si>
    <t xml:space="preserve">Fortalecimiento de la transferencia de resultados de investigación para el desarrollo de la Ciencia, Tecnología, Innovación-Creación en pro de la excelencia universitaria
</t>
  </si>
  <si>
    <t>Proyectos de transferencia de tecnologías y/o conocimientos al entorno realizados</t>
  </si>
  <si>
    <t>Documento de transferencia</t>
  </si>
  <si>
    <t>Vicerrectoría de Investigaciones</t>
  </si>
  <si>
    <t>Documento de informe de Emprendimientos de base tecnológica y culturales y creativos apoyados</t>
  </si>
  <si>
    <t>No. de emprendimientos apoyados</t>
  </si>
  <si>
    <t>Articulaciones entre entidades públicas y privadas para el desarrollo de actividades de CTeI</t>
  </si>
  <si>
    <t xml:space="preserve"> Documentos de articulaciones efectivas realizadas</t>
  </si>
  <si>
    <t>La Investigación como pilar de una universidad de Excelencia y solidaria</t>
  </si>
  <si>
    <t xml:space="preserve">Gestión del Conocimiento en Ciencia, Tecnología, Innovación-Creación
</t>
  </si>
  <si>
    <t>Investigadores fortalecidos en relación al modelo de medición MINCIENCIAS</t>
  </si>
  <si>
    <t>No. de Investigadores fortalecidos en relación al modelo de medición MINCIENCIAS</t>
  </si>
  <si>
    <t>Proyectos presentados ante convocatorias externas</t>
  </si>
  <si>
    <t>No. de Proyectos presentados</t>
  </si>
  <si>
    <t xml:space="preserve">Estrategias para incrementar la visibilidad </t>
  </si>
  <si>
    <t>Número de estrategias de visibilidad implementadas</t>
  </si>
  <si>
    <t>Apropiación Social del Conocimiento como herramienta articuladora para una Universidad Solidaria</t>
  </si>
  <si>
    <t>Fortalecimiento de la Oficina de Apropiación Social del conocimiento desde la Ciencia, Tecnología, Innovación-Creación</t>
  </si>
  <si>
    <t>Proyectos de resultados de investigación apoyados para la  ASC</t>
  </si>
  <si>
    <t>No.de proyectos apoyados</t>
  </si>
  <si>
    <r>
      <t xml:space="preserve">Libros para la vida y el bicentenario </t>
    </r>
    <r>
      <rPr>
        <b/>
        <i/>
        <sz val="14"/>
        <color rgb="FF000000"/>
        <rFont val="Calibri"/>
        <family val="2"/>
        <scheme val="minor"/>
      </rPr>
      <t>"Posteris Lumen"</t>
    </r>
  </si>
  <si>
    <t>Colección Posteris Lvmen: Unicauca 200 años</t>
  </si>
  <si>
    <t>Participación en ferias del libro</t>
  </si>
  <si>
    <t xml:space="preserve">No. de ferias </t>
  </si>
  <si>
    <t>Títulos publicados (colección Posteris Lumen)</t>
  </si>
  <si>
    <t>No. de títulos publicados</t>
  </si>
  <si>
    <t>Títulos publicados (convocatorias, colección general y de narrativa y región)</t>
  </si>
  <si>
    <t>Tertulias y eventos de socialización</t>
  </si>
  <si>
    <t>No. de eventos o tertulias realizadas</t>
  </si>
  <si>
    <t>Documento Convocatorias para publicación de libros</t>
  </si>
  <si>
    <t>No. de Convocatorias Realizadas</t>
  </si>
  <si>
    <t>Gestión de recursos bibliográficos</t>
  </si>
  <si>
    <t>Fortalecimiento del Centro de
Recursos para el Aprendizaje y la Investigación
(CRAI), con la incorporación de la biblioteca
híbrida.</t>
  </si>
  <si>
    <t>Biblioteca optimizada</t>
  </si>
  <si>
    <t>No. de bibliotecas optimizadas</t>
  </si>
  <si>
    <t>Vicerrectoría Académica</t>
  </si>
  <si>
    <t>CRAI Consolidado</t>
  </si>
  <si>
    <t>No. de centros consolidados</t>
  </si>
  <si>
    <t>Fortalecimiento de los programas académicos unicaucanos</t>
  </si>
  <si>
    <t>Gestión académico administrativa - Posgrados</t>
  </si>
  <si>
    <t xml:space="preserve">Reestructuración Organizacional del Centro de Posgrados de la Universidad del Cauca.
</t>
  </si>
  <si>
    <t>No. de documentos aprobados</t>
  </si>
  <si>
    <t>Plan de reestructuración de Posgrados</t>
  </si>
  <si>
    <t>No. de planes presentados</t>
  </si>
  <si>
    <t>Acreditación y registros calificados institucionales</t>
  </si>
  <si>
    <t>Acreditación de los programas de pregrado y 
posgrado acreditables</t>
  </si>
  <si>
    <t>Programas acreditados</t>
  </si>
  <si>
    <t>No. de programas acreditados</t>
  </si>
  <si>
    <t>Centro de Gestión de la Calidad y Acreditación Institucional</t>
  </si>
  <si>
    <t>Registros calificados renovados</t>
  </si>
  <si>
    <t>No. de Registros calificados renovados</t>
  </si>
  <si>
    <t>Alta calidad Institucional</t>
  </si>
  <si>
    <t>Renovación de la acreditación y la certificación institucional la acreditación  y la certificación institucional</t>
  </si>
  <si>
    <t>SGC certificado en ISO 9001</t>
  </si>
  <si>
    <t>No. de certificaciones y seguimientos</t>
  </si>
  <si>
    <t>Informe para renovación de la acreditación presentado a CNA</t>
  </si>
  <si>
    <t>No. de informes presentados</t>
  </si>
  <si>
    <t>Docencia y formación para la excelencia</t>
  </si>
  <si>
    <t>Excelencia profesoral</t>
  </si>
  <si>
    <t xml:space="preserve">Cualificación profesoral </t>
  </si>
  <si>
    <t>Profesores cualificados</t>
  </si>
  <si>
    <t>% de profesores participantes
(Total)</t>
  </si>
  <si>
    <t>FISH</t>
  </si>
  <si>
    <t>Fortalecimiento del programa de Formación Integral,
social y humanística- FISH, hacia la construcción de
memoria y paz en la Universidad del Cauca</t>
  </si>
  <si>
    <t>Eventos de difusión y formación de FISH realizados (Simposio internacional de memoria, conflicto y paz)</t>
  </si>
  <si>
    <t>No. de eventos realizados</t>
  </si>
  <si>
    <t>Informes Audiovisuales o escritos</t>
  </si>
  <si>
    <t>No. de Informes</t>
  </si>
  <si>
    <t>Unidad pedagógica</t>
  </si>
  <si>
    <t>Observatorio Educativo y Pedagógico</t>
  </si>
  <si>
    <t>Eventos realizados</t>
  </si>
  <si>
    <t>No. de eventos</t>
  </si>
  <si>
    <t>Orquesta sinfónica Universidad del Cauca</t>
  </si>
  <si>
    <t>Fortalecimiento del proyecto sinfónico y músicas territoriales del suroccidente colombiano.</t>
  </si>
  <si>
    <t>Residencias apoyadas</t>
  </si>
  <si>
    <t>No. de residencias apoyadas.</t>
  </si>
  <si>
    <t>Una universidad solidaria y comprometida con su entorno.</t>
  </si>
  <si>
    <t>Solidaridad como principio universitario</t>
  </si>
  <si>
    <t>Sistema de gestión ambiental</t>
  </si>
  <si>
    <t>Fortalecimiento del Sistema de Gestión Ambiental de la Universidad del Cauca   </t>
  </si>
  <si>
    <t xml:space="preserve">Certificación en la norma ISO 14001:2015 </t>
  </si>
  <si>
    <t>No. de certificados
 ISO 14001</t>
  </si>
  <si>
    <t>Plan de Gestión Ambiental de la Universidad del Cauca 2023-2027</t>
  </si>
  <si>
    <t>No. de Informes de seguimiento al PGA</t>
  </si>
  <si>
    <t>Gestión del área de egresados</t>
  </si>
  <si>
    <t>Plan de Articulación, comunicación y seguimiento a Egresados para la excelencia institucional</t>
  </si>
  <si>
    <t>Política de egresados actualizada</t>
  </si>
  <si>
    <t>No. de Políticas actualizadas</t>
  </si>
  <si>
    <t>Bases de datos de egresados</t>
  </si>
  <si>
    <t>No. de bases de datos actualizadas</t>
  </si>
  <si>
    <t>Eventos con egresados</t>
  </si>
  <si>
    <t>Estrategia de comunicación para el fortalecimiento de la bolsa de empleo Institucional</t>
  </si>
  <si>
    <t>No. de participantes registrados</t>
  </si>
  <si>
    <t>Por una educación superior inclusiva</t>
  </si>
  <si>
    <t>Educación Inclusiva Programa de Discapacidad</t>
  </si>
  <si>
    <t>No. de grupos participantes</t>
  </si>
  <si>
    <t>Proceso de formación en educación inclusiva implementado</t>
  </si>
  <si>
    <t>% de docentes participantes (planta)</t>
  </si>
  <si>
    <t>Programa de discapacidad aprobado</t>
  </si>
  <si>
    <t>No. de programas  aprobados</t>
  </si>
  <si>
    <t>Género y diversidades sexuales.</t>
  </si>
  <si>
    <t>Implementación del programa de género</t>
  </si>
  <si>
    <t xml:space="preserve">Estrategia de género y diversidades sexuales </t>
  </si>
  <si>
    <t>Vicerrectoría de Cultura y Bienestar</t>
  </si>
  <si>
    <t>Apoyo académico en las regiones para ingreso a la E.S.</t>
  </si>
  <si>
    <t>Aprender sin estrés y enseñar con amor</t>
  </si>
  <si>
    <t>Proceso de formación a estudiantes de educación media vocacional del Litoral Pacífico y municipios del Sur del Cauca</t>
  </si>
  <si>
    <t>Centro de Regionalización</t>
  </si>
  <si>
    <t>Cultura y Bien-estar como impulsor del desarrollo institucional</t>
  </si>
  <si>
    <t>Cultura y patrimonio universitario</t>
  </si>
  <si>
    <t>Fortalecimiento de la VCB</t>
  </si>
  <si>
    <t xml:space="preserve">Fortalecimiento del bienestar institucional
</t>
  </si>
  <si>
    <t>Estrategia de comunicación 
(Editorial, audiovisual y gráfica)</t>
  </si>
  <si>
    <t>No. productos comunicativos desarrollados</t>
  </si>
  <si>
    <t>Estrategia de producción e interacción de la cultura y el bienestar (Estrategia social centro de escucha, Estrategia de producción VCB, Planes de Bienestar)</t>
  </si>
  <si>
    <t xml:space="preserve">No. productos desarrollados </t>
  </si>
  <si>
    <t>Agenda cultural universitaria para la ciudad y el territorio</t>
  </si>
  <si>
    <t>Fortalecimiento cultural de la memoria en el territorio.</t>
  </si>
  <si>
    <t>Diálogos y saberes interculturales realizados</t>
  </si>
  <si>
    <t>Agenda cultural universitaria</t>
  </si>
  <si>
    <t>No. de acciones</t>
  </si>
  <si>
    <t>Patrimonio y memoria BICENTENARIO</t>
  </si>
  <si>
    <t>No. estrategias implementadas</t>
  </si>
  <si>
    <t>Bien-estar universitario</t>
  </si>
  <si>
    <t>Unicauca Activa de Corazón</t>
  </si>
  <si>
    <t>Recreación y deporte universitario</t>
  </si>
  <si>
    <t>PermaneSer</t>
  </si>
  <si>
    <t>Avanza en la U</t>
  </si>
  <si>
    <t>Plan de Acompañamiento Académico</t>
  </si>
  <si>
    <t>No de participaciones</t>
  </si>
  <si>
    <t>Plan de acompañamiento psicosocial y vocacional</t>
  </si>
  <si>
    <t>No. de atenciones</t>
  </si>
  <si>
    <t>Plan de acompañamiento  socioeconómico</t>
  </si>
  <si>
    <t>Salud mental contigo</t>
  </si>
  <si>
    <t>Salud Mental universitaria</t>
  </si>
  <si>
    <t xml:space="preserve">Estrategia salud mental contigo </t>
  </si>
  <si>
    <t>Otherside</t>
  </si>
  <si>
    <t>Implementación para la atención y prevención al consumo de sustancias psicoactivas y demás adicciones.</t>
  </si>
  <si>
    <t>Estrategia para la prevención del consumo de sustancias psicoactivas y otras adicciones.</t>
  </si>
  <si>
    <t>Modernización administrativa como necesidad prioritaria para el quehacer institucional</t>
  </si>
  <si>
    <t>Modernización de los procesos académico-administrativos y funcionales unicaucanos.</t>
  </si>
  <si>
    <t>Modernización de la infraestructura tecnológica institucional</t>
  </si>
  <si>
    <t>Fortalecimiento de procesos académico administrativos a través de la implantación de un Sistema de gestión integral</t>
  </si>
  <si>
    <t>Sistema de información de EPS</t>
  </si>
  <si>
    <t>No. de Sistemas implementados</t>
  </si>
  <si>
    <t>Unidad de Salud - TICs</t>
  </si>
  <si>
    <t>No. de sistemas de información actualizados</t>
  </si>
  <si>
    <t>División de Tecnologías de la Información y la comunicación</t>
  </si>
  <si>
    <t>Modernización del Portal Web Universidad del Cauca.</t>
  </si>
  <si>
    <t>Portal WEB institucional reestructurado</t>
  </si>
  <si>
    <t>No. de Portales WEB reestructurados</t>
  </si>
  <si>
    <t>Puntos de acceso a red</t>
  </si>
  <si>
    <t>Licencias actualizadas y renovadas</t>
  </si>
  <si>
    <t>No. de licencias actualizadas y renovadas</t>
  </si>
  <si>
    <t>Terminales instaladas</t>
  </si>
  <si>
    <t>No. de terminales instaladas</t>
  </si>
  <si>
    <t>Tablas de Retención Documental actualizadas</t>
  </si>
  <si>
    <t>Sistema de gestión documental</t>
  </si>
  <si>
    <t>No. de Tablas de retención documental actualizadas</t>
  </si>
  <si>
    <t>Secretaría General</t>
  </si>
  <si>
    <t>Gestión estratégica y organizacional</t>
  </si>
  <si>
    <t>Boletines estadísticos institucionales</t>
  </si>
  <si>
    <t>No. de boletines publicados</t>
  </si>
  <si>
    <t xml:space="preserve">Oficina de Planeación y Desarrollo Institucional </t>
  </si>
  <si>
    <t>Informes de gestión presentados</t>
  </si>
  <si>
    <t>No. de informes de gestión presentados</t>
  </si>
  <si>
    <t>Fortalecimiento de la comunicación interna y externa a través del diseño y puesta en marcha de una nueva narrativa institucional enmarcada en el Bicentenario universitario "los primeros 200 años Bien-estar y Común-unidad para construir la Universidad del futuro"</t>
  </si>
  <si>
    <t>Documento propuesta de rediseño administrativo del Centro de Gestión de las Comunicaciones.</t>
  </si>
  <si>
    <t>No. documentos</t>
  </si>
  <si>
    <t>Centro de Gestión de Comunicaciones</t>
  </si>
  <si>
    <t xml:space="preserve">Producto comunicativo "Camino al Bicentenario" </t>
  </si>
  <si>
    <t>No. productos</t>
  </si>
  <si>
    <t xml:space="preserve">Estrategia de comunicación institucional interna </t>
  </si>
  <si>
    <t>Gestión integral de la infraestructura física Institucional</t>
  </si>
  <si>
    <t>Infraestructura física Institucional</t>
  </si>
  <si>
    <t>Obras civiles culminadas (adecuaciones)</t>
  </si>
  <si>
    <t>No. de obras civiles culminadas</t>
  </si>
  <si>
    <t>Vicerrectoría Administrativa</t>
  </si>
  <si>
    <t>Desarrollo de consultorías relacionadas con proyectos de infraestructura</t>
  </si>
  <si>
    <t>Estudios y diseños</t>
  </si>
  <si>
    <t>No. de estudios y diseños realizados</t>
  </si>
  <si>
    <t xml:space="preserve">Dotación y Accesibilidad Universal </t>
  </si>
  <si>
    <t>Espacios intervenidos</t>
  </si>
  <si>
    <t>No. de espacios intervenidos</t>
  </si>
  <si>
    <t>Planes Zonales de Ordenamiento Físico</t>
  </si>
  <si>
    <t xml:space="preserve">No. de planes zonales realizados </t>
  </si>
  <si>
    <t>1. Misión y proyecto Institucional</t>
  </si>
  <si>
    <t>2. Estudiantes</t>
  </si>
  <si>
    <t>3. Profesores:</t>
  </si>
  <si>
    <t>4. Procesos académicos</t>
  </si>
  <si>
    <t>5. Visibilidad nacional e internacional</t>
  </si>
  <si>
    <t>6. Investigación y creación artística y cultural</t>
  </si>
  <si>
    <t>7. Pertinencia e impacto social</t>
  </si>
  <si>
    <t>8. Proceso de autoevaluación y autorregulación</t>
  </si>
  <si>
    <t>9. Organización, administración y gestión</t>
  </si>
  <si>
    <t>10. Planta física y recursos de apoyo  académico</t>
  </si>
  <si>
    <t>11. Bienestar institucional</t>
  </si>
  <si>
    <t>12. Recursos financieros</t>
  </si>
  <si>
    <t>FACTORES DE ACREDITACIÓN INSTITUCIONAL</t>
  </si>
  <si>
    <t xml:space="preserve">Nuestra gente como el patrimonio más valioso de la Universidad
</t>
  </si>
  <si>
    <t>La gobernanza como principio universitario</t>
  </si>
  <si>
    <t>La educación generadora de potencialidades y oportunidades</t>
  </si>
  <si>
    <t>investigación para la excelencia</t>
  </si>
  <si>
    <t>Modernización de los procesos administrativos y funcionales unicaucanos</t>
  </si>
  <si>
    <t xml:space="preserve">Espacios de participación generados </t>
  </si>
  <si>
    <t>Nro. de Espacios generados</t>
  </si>
  <si>
    <t xml:space="preserve">Documentos realizados
Políticas, planes, proyectos, Acuerdos
</t>
  </si>
  <si>
    <t>No. de actos administrativos (Estatuto de planeación)</t>
  </si>
  <si>
    <t>No. de actos administrativos (PEI, Estatuto docente, Reglamento estudiantil)</t>
  </si>
  <si>
    <t>No. de actos administrativos (Estatuto de Contratación)</t>
  </si>
  <si>
    <t>Documentos realizados (Estudio de necesidades puestos de trabajo)</t>
  </si>
  <si>
    <t>No. de estudios</t>
  </si>
  <si>
    <t>No. de diagnósticos realizados</t>
  </si>
  <si>
    <t>Documentos realizados Plan de Gestión Estratégica de Talento Humano</t>
  </si>
  <si>
    <t>No. de planes actualizados</t>
  </si>
  <si>
    <t>Currículos actualizados (pregrado)</t>
  </si>
  <si>
    <t>% de currículos actualizados</t>
  </si>
  <si>
    <t>Currículos actualizados (posgrado)</t>
  </si>
  <si>
    <t>Centros de pensamiento creados</t>
  </si>
  <si>
    <t>No. de Centros de pensamiento creados</t>
  </si>
  <si>
    <t>Desarrollo estratégico de la política de internacionalización y movilidad universitaria.</t>
  </si>
  <si>
    <t>No. de estrategias implementadas</t>
  </si>
  <si>
    <t>Realizar apoyo a los investigadores</t>
  </si>
  <si>
    <t>No. de apoyos a los investigadores realizados</t>
  </si>
  <si>
    <t>Política del Centro de Regionalización – Unicauca</t>
  </si>
  <si>
    <t>No. de Políticas aprobadas</t>
  </si>
  <si>
    <t>Estrategia integral de servicios de salud en atención de PyP</t>
  </si>
  <si>
    <t>Trámites racionalizados</t>
  </si>
  <si>
    <t>No. de trámites racionalizados</t>
  </si>
  <si>
    <t>Optimización integral de la estructura orgánica de la Vicerrectoría Administrativa</t>
  </si>
  <si>
    <t>No. procesos optimizados</t>
  </si>
  <si>
    <t>Plan estratégico actualizado</t>
  </si>
  <si>
    <t>Batería de indicadores elaborada</t>
  </si>
  <si>
    <t>No. de baterías de indicadores elaboradas</t>
  </si>
  <si>
    <t>Informe de transparencia institucional actualizado</t>
  </si>
  <si>
    <t>No. Informes ITA realizados</t>
  </si>
  <si>
    <t>Vicerrectorías Académica y Administrativa – Cultura y Bienestar</t>
  </si>
  <si>
    <t>Oficina de Planeación y Desarrollo Institucional</t>
  </si>
  <si>
    <t xml:space="preserve">Vicerrectoría Administrativa </t>
  </si>
  <si>
    <t>Oficina de Relaciones Internacionales</t>
  </si>
  <si>
    <t>Código:  PE-GE-2.4-FOR-49</t>
  </si>
  <si>
    <t>Fecha de vigencia: 01/01/2023</t>
  </si>
  <si>
    <t xml:space="preserve">UNIDAD DE MEDIDA </t>
  </si>
  <si>
    <t xml:space="preserve">NUMERO </t>
  </si>
  <si>
    <t>NUMERO</t>
  </si>
  <si>
    <t>PROGRAMCION ACTIVIDADES DE GESTION TERCER CUATRIMESTRE</t>
  </si>
  <si>
    <t>PROGRAMCION ACTIVIDADES DE GESTION SEGUNDO CUATRIMESTRE</t>
  </si>
  <si>
    <t>PROGRAMCION ACTIVIDADES DE GESTION PRIMER CUATRIMESTRE</t>
  </si>
  <si>
    <t>NUMERO TOTAL DE PRODUCTOS PROGRAMADOS 2023</t>
  </si>
  <si>
    <t>NUMERO TOTAL DE PRODUCTOS ENTREGADOS 2023</t>
  </si>
  <si>
    <t xml:space="preserve">% DE EJECUCION ACTIVIDADES DE GESTION PROGRAMADAS </t>
  </si>
  <si>
    <t>% DE AVANCE PRODUCTOS ENTREGADOS</t>
  </si>
  <si>
    <t>Documentos estratégicos  de Posgrados aprobados (Política de posgrados, Reglamento)</t>
  </si>
  <si>
    <t>Política de inclusión implementada (discapacidad, género, etnias)</t>
  </si>
  <si>
    <t>No. de participantes</t>
  </si>
  <si>
    <t xml:space="preserve">Estrategia integral de recreación y deporte </t>
  </si>
  <si>
    <t xml:space="preserve">Sistemas Estratégicos de Organización Institucional </t>
  </si>
  <si>
    <t xml:space="preserve"> Gestión Estratégica
Gestión de la Planeación y Desarrollo Institucional
Consolidación del Seguimiento del Plan de Desarrollo  Institucional 
Funcionamiento </t>
  </si>
  <si>
    <t xml:space="preserve">PRODUCTOS </t>
  </si>
  <si>
    <t xml:space="preserve">PROGRAMACION FISICA </t>
  </si>
  <si>
    <t xml:space="preserve">LINEAS ESTRATEGICAS </t>
  </si>
  <si>
    <t xml:space="preserve">PROGRAMACION FISICA INICIAL DEL QUINQUENIO </t>
  </si>
  <si>
    <t>TOTAL PROGRAMACION DE GESTION</t>
  </si>
  <si>
    <t>TOTAL PROGRAMACION DE PRODUCTO</t>
  </si>
  <si>
    <t xml:space="preserve">% TOTAL DE AVANCE PRODUCTOS QUINQUENIO </t>
  </si>
  <si>
    <t xml:space="preserve">% SALDO TOTAL  DE PRODUCTOS QUINQUENIO </t>
  </si>
  <si>
    <t xml:space="preserve"> TOTAL  QUINQUENIO</t>
  </si>
  <si>
    <t xml:space="preserve">PROYECTOS DE INVERSION Y PRODUCTOS DE FUNCIONAMIENTO </t>
  </si>
  <si>
    <t>Versión: 4</t>
  </si>
  <si>
    <t>Modernización de la infraestructura tecnológica de datos para la adaptación de telefonía VoIP en las dependencias de la Universidad Del Cauca</t>
  </si>
  <si>
    <t xml:space="preserve">ACTIVIDAD 1:   Gestión de convenios interinstitucionales 
</t>
  </si>
  <si>
    <t xml:space="preserve">ACTIVIDAD 1:  Acercamiento a diferentes comunidades para el desarrollo de actividades de CTeI
ACTIVIDAD 2:  Gestión de convenios interinstitucionales 
</t>
  </si>
  <si>
    <t xml:space="preserve">ACTIVIDAD 1:  Acercamiento a diferentes comunidades para el desarrollo de actividades de CTeI
ACTIVIDAD 2:  Gestión de convenios interinstitucionales </t>
  </si>
  <si>
    <t xml:space="preserve">ACTIVIDAD 1:   Documento avance de caracterización de grupos de Investigación en procesos de Apropiación social de conocimiento.
ACTIVIDAD 2:   Socialización y difusión de experiencias de Apropiación social del conocimiento
ACTIVIDAD 3.   Participación en intercambio de experiencias a nivel nacional
</t>
  </si>
  <si>
    <t>ACTIVIDAD 1: Documento Avance de Caracterizacón de grupos de investigación en procesos de ASC
ACTIVIDAD 2: Socialización y difusión de experiencias de Apropiación social del conocimiento
ACTIVIDAD 3.   Participación en intercambio de experiencias a nivel nacional</t>
  </si>
  <si>
    <t>ACTIVIDAD 1: Documento Final de Caracterizacón de grupos de investigación en procesos de ASC
ACTIVIDAD 2: Apoyar actividades de fortalecimeinto ASC de los resultados de investigación
ACTIVIDAD 4.Desarrollar estrategias de visibilización y comunicación de resultados de ASC en el marco CTeIACTIVIDAD 5.
ACTIVIDAD 6 Sensibilizar en temas de ASC en el marco CTeI</t>
  </si>
  <si>
    <t>ACTIVIDAD 1: Escogencia de títulos a publicar.
ACTIVIDAD 2: Contratación de prólogos
ACTIVIDAD 3. Gestión de derechos de autor
ACTIVIDAD 4. Transcripción de textos (a que haya lugar) y revisión de estilo
ACTIVIDAD 5. Proceso de diagramación
ACTIVIDAD 6 Gestiones de contratación de impresión.</t>
  </si>
  <si>
    <t xml:space="preserve">ACTIVIDAD 1: Solicitar propuestas y cotizaciónes para contrataciones y adquisiciones de los recursos que se requieren para organizar y promover servicios bibliotecarios.(contratacion de actualizacion del sistema de metricas e indicadores de gestión, mantenimiento de colecciones y adquisiciones de insumos y mobiliario y equipos de bioseguirdad y proteccion de colecciones bibliográficas.
ACTIVIDAD 2: Realizar las solicitudes con los respectivos formatos y documentación pertinente. 
ACTIVIDAD 3.Recibir los productos y servicios contratados y tomar decisiones especificamente con los reportes bibliometricos.
ACTIVIDAD 4. Poner en funcionamiento los bienes adquirdidos y distribuirlos en las diferentes sedes.
</t>
  </si>
  <si>
    <t xml:space="preserve">ACTIVIDAD 1: Aplicación del sistema de metricas en el uso del repositorio institucional.
ACTIVIDAD 2: Aplicación del sistema de indicadores en los servicios de formación de usuarios.
ACTIVIDAD 3. Presentación y planificación de nuevas estrategias para atender la comunidad academica y teniendo en cuenta los resultados.
</t>
  </si>
  <si>
    <t xml:space="preserve">ACTIVIDAD 1: Presentación de informes de gestión y de ejecución
ACTIVIDAD 2: Dar continuidad a la reorganización de colecciones bibligráficas
ACTIVIDAD 3.Realizar exposiciones de las colecciones bibliográficas y de las novedades bibliográficas.
ACTIVIDAD 4. Planear las actividades de formación de usuarios.
</t>
  </si>
  <si>
    <t xml:space="preserve">ACTIVIDAD 1: Socializar la documentación, manuales y propuestas de los convenios de servicios bibliotecarios de inclusión.
ACTIVIDAD 2: Publicar y promocionar las actividades de cooperación y maximizar el uso de los recursos bibliográficos en línea.
ACTIVIDAD 3. Medir impacto y presentar resultados.
</t>
  </si>
  <si>
    <t xml:space="preserve">ACTIVIDAD 1: Planear y establecer el plan de trabajo articulado con los entes de convenios y con las dependencias universitarias implicadas en el programa de inclusión.
ACTIVIDAD 2: Adquirir equipos de hardware y actualizar los software planificados en el plan de compras.
ACTIVIDAD 3. Recibir y poner en funcionamiento los equipos y mobiliario en las diferentes sedes
ACTIVIDAD 4. Dar continuidad a la marcacion de colecciones bibliográficas con las antenas de radiofrecuencia.
</t>
  </si>
  <si>
    <t xml:space="preserve">ACTIVIDAD 1: Presentación y socializacion de resultados.
ACTIVIDAD 2: Desarrollar la planificacion y presentación de nuevas propuestas a desarrollar.
ACTIVIDAD 3. Realizar los informes de gestión y resultados de ejecución. 
ACTIVIDAD 4. Planear las actividades de la vigencia 2024 integrando las áreas de la Universidad involucradas.
</t>
  </si>
  <si>
    <t xml:space="preserve">ACTIVIDAD 1: Contratación de Orden de Prestación de Servicios – Jurídico
ACTIVIDAD 2: Realizar una depuración y actualización normativa
ACTIVIDAD 3.Construcción de lineamientos y capacitaciones en cuanto a los distintos trámites de la comunidad universitaria.  
ACTIVIDAD 4.Revisión constante de casos especiales con particularidad en procesos académicos y administrativos de los estudiantes, administrativos y docentes de posgrados </t>
  </si>
  <si>
    <t>ACTIVIDAD 1:Contratación de Orden de Prestación de Servicios – Comunicador (a) Social 
ACTIVIDAD 2: Construcción e implementar constantes planes de mejora institucional
ACTIVIDAD 3. Construcción e Implementación nueva estructura organizacional y de funciones del Centro de Posgrados
ACTIVIDAD 4.Revisión de casos especiales con particularidad en procesos académicos y administrativos de los estudiantes, administrativos y docentes de posgrados 
ACTIVIDAD 5.Elaborar un diagnóstico de la situación actual de la organización en cuanto a lo referente al posicionamiento del Centro de Posgrados.
ACTIVIDAD 6 Construcción y aplicación de plan de reestructuración Organizacional y Planes de Mercadeo y Comunicación del Centro de Posgrados</t>
  </si>
  <si>
    <t xml:space="preserve">ACTIVIDAD 1:Contratación de Orden de Prestación de Servicios – Comunicador (a) Social 
ACTIVIDAD 2: Construcción e implementar constantes planes de mejora institucional
ACTIVIDAD 3. Construcción e Implementación nueva estructura organizacional y de funciones del Centro de Posgrados
ACTIVIDAD 4.Revisión de casos especiales con particularidad en procesos académicos y administrativos de los estudiantes, administrativos y docentes de posgrados 
ACTIVIDAD 5.Elaborar un diagnóstico de la situación actual de la organización en cuanto a lo referente al posicionamiento del Centro de Posgrados.
ACTIVIDAD 6 Construcción y aplicación de plan de reestructuración Organizacional y Planes de Mercadeo y Comunicación del Centro de Posgrados
ACTIVIDAD 7 : Revisión y actualización de procesos en el sistema LVMEN
ACTIVIDAD 8 : Diseño de propuesta para la creación de un sistema SIMCA - Posgrados
</t>
  </si>
  <si>
    <t>ACTIVIDAD 1:  1:  Gestiòn de oportunidades de mejora de programas acreditados.</t>
  </si>
  <si>
    <t xml:space="preserve">ACTIVIDAD 1:  1: Revisión de documentos de autoevaluación con fines de acreditación, </t>
  </si>
  <si>
    <t>ACTIVIDAD 1:  1: Revisión de documentos de autoevaluación con fines de acreditación, informes de pares académicos, asì como  gestiòn de oportunidades de mejora de programas acreditados.</t>
  </si>
  <si>
    <t>ACTIVIDAD 1:  Comunicaciones de notificación a cada programa académico acerca de la vigencia de la renovación de sus registros calificados y lectura de documentos de autoevaluación de los programas en proceso de renovación de registro calificados.</t>
  </si>
  <si>
    <t>ACTIVIDAD 1:  1: Revisión de documentos de renovación de registro calificado</t>
  </si>
  <si>
    <t xml:space="preserve">ACTIVIDAD 1:  Consolidado de auditoría Interna vigencia 2022
ACTIVIDAD 2:  Informe de revisión por dirección
ACTIVIDAD 3. .Preparación Visita de Seguimiento ICONTEC - gestores de calidad
</t>
  </si>
  <si>
    <t>ACTIVIDAD 1:  Seguimiento planes de mejora auditoría interna
ACTIVIDAD 2:  Socialización hallazgos visita ICONTEC
ACTIVIDAD 3.  Programa de Auditorías Internas vigencia 2022</t>
  </si>
  <si>
    <t xml:space="preserve">ACTIVIDAD 1: Ejecución de auditorías internas de Calidad
</t>
  </si>
  <si>
    <t xml:space="preserve">ACTIVIDAD 1:  Consolidacion de evidencias para informe de avance de plan de mejora institucional 2019-2023
</t>
  </si>
  <si>
    <t xml:space="preserve">ACTIVIDAD 1: Presentacion del informe PMI al CNA
</t>
  </si>
  <si>
    <t>ACTIVIDAD 1:  Formulación del nuevo plan de mejora institucional</t>
  </si>
  <si>
    <t xml:space="preserve">ACTIVIDAD 1: Conformación de grupos de trabajo
</t>
  </si>
  <si>
    <t xml:space="preserve">ACTIVIDAD 1: Construcción de instrumento de caracterización
ACTIVIDAD 2: Sensibilización  en el personal docente del propósito del producto
</t>
  </si>
  <si>
    <t xml:space="preserve">ACTIVIDAD 1: Implementación del instrumento
</t>
  </si>
  <si>
    <t xml:space="preserve">ACTIVIDAD 1: Taller con docentes FISH: La paz total 
</t>
  </si>
  <si>
    <t xml:space="preserve">ACTIVIDAD 1: Taller de aula: Verdad y paz en Colombia: Retos en la educación 
</t>
  </si>
  <si>
    <t xml:space="preserve">ACTIVIDAD 1: VI Simposio internacional de Memoria, conflicto y paz 
</t>
  </si>
  <si>
    <t xml:space="preserve">ACTIVIDAD 1: Recopilacion de experiencias para memorias del informe anual (informe escrito o audiovisual)
</t>
  </si>
  <si>
    <t xml:space="preserve">ACTIVIDAD 1: Sistematizacipon del  Informe final (Escrito o audiovisual) 
</t>
  </si>
  <si>
    <t>ACTIVIDAD 1: ESTABLECER LOS OBJETIVOS y temática  DEl seminario
ACTIVIDAD 2.ESTABLECER LAS ACTIVIDADES DEL SEMINARIO</t>
  </si>
  <si>
    <t>ACTIVIDAD 1: CREACIÓN DE UNA PROPUESTA DE PROGRAMACIÓN Y PARTICIPANTES
ACTIVIDAD 2:LISTAS DEFINITIVAS DE PARTICIPANTES
ACTIVIDAD 3: INVITACIONES FORMALES</t>
  </si>
  <si>
    <t>ACTIVIDAD 1: Definir acciones para el cumplimiento de los objetivos ambientales definidos en la Política Ambiental Institucional según sus lineas estratégicas</t>
  </si>
  <si>
    <t>ACTIVIDAD 1: informe preliminar para certificación ISO 14001</t>
  </si>
  <si>
    <t>ACTIVIDAD 1:  Formulación del plan de mejora Ambiental institucional 2023-2027</t>
  </si>
  <si>
    <t xml:space="preserve">ACTIVIDAD 1: Ajuste por línea estratégica de indicadores ambientales
ACTIVIDAD 2. Informe de seguimiento  Plan de Gestión Integral de Residuos - PGIR, </t>
  </si>
  <si>
    <t xml:space="preserve">ACTIVIDAD 1:  Aprobación del Plan de Gestión Ambiental Institucional y Cierre de Plan de Mejora suscrito con la Contraloría General de la República con el acompañamiento de la Oficina de Control Interno - OCI.
</t>
  </si>
  <si>
    <t xml:space="preserve">ACTIVIDAD 1. Gestión por cada línea estratégica
ACTIVIDAD 2. Control, seguimiento y evaluación de indicadores ambientales </t>
  </si>
  <si>
    <t>ACTIVIDAD 1. Seguimiento a los compromisos adquiridos en reunies de Comité Técnico de Gestión Ambiental en cada una de las líneas estratégicas de la Política Ambiental Institucional</t>
  </si>
  <si>
    <t>ACTIVIDAD 1: Formulación de un proyecto ambiental en alguna de las líneas estratégicas definidas en la Política Ambiental Acuerdo Superior 058 de 2018</t>
  </si>
  <si>
    <t xml:space="preserve">ACTIVIDAD 1:  Acciones para la gestión de un proyecto ambiental en las líneas estratégicas definidas en la Política Ambiental Acuerdo Superior 058 de 2018
</t>
  </si>
  <si>
    <t xml:space="preserve">ACTIVIDAD 1: UNA REUNIÒN CADA 15 DIAS ( 2 AL MES) DE REVISIÒN DE LA POLITICA DE EGRESADOS PARA SU ACTUALIZACIÒN
</t>
  </si>
  <si>
    <t xml:space="preserve">ACTIVIDAD 1: UNA REUNIÒN CADA 15 DIAS ( 2 AL MES) DE REVISIÒN DE LA POLITICA DE EGRESADOS PARA SU ACTUALIZACIÒN
</t>
  </si>
  <si>
    <t xml:space="preserve">ACTIVIDAD 1:  (3)CAMPAÑAS DE  SOCIALIZACIÒN DEL SERVICIO DE BOLSA DE EMPLEO A LOS ESTUDIANTES DE ULTIMO SEMESTRE Y EGRESADOS A TRAVÈS DE CORREO ELECTRONICO MASIVO  Y REDES SOCIALES INSTITUCIONALES - FACEBOOK E INSTAGRAM- PARA INCENTIVAR SU REGISTRO EN LA PLATAFORMA DE INTERMEDIACION LABORAL .
</t>
  </si>
  <si>
    <t>No. de estrategias realizadas</t>
  </si>
  <si>
    <t xml:space="preserve">ACTIVIDAD 1: Talleres psicoeducativos.
ACTIVIDAD 2: Elaboracion y aprobación del protocolo de prevención, detección y atención a violencias basadas en género y violencias sexuales a los tres estamentos universitarios. 
ACTIVIDAD 3. Intervenciones Individuales a casos de violencia basada en género y violencia sexual.
ACTIVIDAD 4. Realización de campañas de sensibilización.  
</t>
  </si>
  <si>
    <t>ACTIVIDAD 1: Talleres psicoeducativos.
ACTIVIDAD 2: Implementación del protocolo de prevención, detección y atención a violencias basadas en género y violencias sexuales a los tres estamentos universitarios. 
ACTIVIDAD 3. Intervenciones Individuales a casos de violencia basada en género y violencia sexual.
ACTIVIDAD 4. Realización de campañasde sensibilización.  
ACTIVIDAD 5. Conformación de Comité de VBG</t>
  </si>
  <si>
    <t>ACTIVIDAD 1: Talleres psicoeducativos.
ACTIVIDAD 2: Socialización e implementación del protocolo de prevención, detección y atención a violencias basadas en género y violencias sexuales a los tres estamentos universitarios. 
ACTIVIDAD 3. Intervenciones Individuales a casos de violencia basada en género y violencia sexual.
ACTIVIDAD 4. Realización de campañasde sensibilización.  
ACTIVIDAD 5. Plan de capacitación en VBG</t>
  </si>
  <si>
    <t>Actividad 1. Contratación y legalización del  Coordinador de Apoyo Académico y Administrativo del proyecto
Actividad 2. Diseño y revisión de propuesta académica
Actividad 3. Aprobación de Propuesta por Departamentos y Facultades.
Actividad 4. Solicitud de compra de equipos, insumos de papelería e implementos deportivos
Actividad 5.Presentación del proyecto a Alcaldes y Rectores de Colegios de los municipios beneficiados
Actividad 6. Acuerdos y/o reuniones con autoridades locales (Alcaldes, Rectores de Colegios) de la región y como evidencia se generará Actas de reunión
 Actividad 6. Diseño de minutas de Convenios      
Actividad 7. Diseño de minutas de convenios
Actividad 8. Legalización de los Convenios entre las partes intervinientes
Actividad 9. Selección de 60 estudiantes interesados en asistir al proyecto (Grupo 1).
Actividad 10. Selección de 30 docentes interesados en asistir al proyecto (Grupo 1).
Actividad 11. Solicitud de tiquetes aereos Cali - Costa Pacífica
Actividad 12.Contratación de Restaurante para los refrigerios y almuerzos de los estudiantes
Actividad 13. Informe Académico administrativo.
Actividad 14. Informe Financiero.</t>
  </si>
  <si>
    <t>Actividad 1. Contratación docentes  ( CAR: Contrato académico Remunerado  E.E.: Estímulos Económicos. - Expertos Nacional)
Actividad 2. Reunión previa con los docentes, (evidencia acta de reunión)
Actividad 3. Elaboración de avances para los desplazamientos de los docentes
Actividad 4. Compra de Insumos de papelería e implementos deportivos
Actividad 5. Acto de apertura al proceso de formación de estudiantes y docentes de media vocacional
Actividad 6. Entrega de carnet y camisetas
Actividad 7. Desarrollo de las actividades curriculares, de acuerdo con el cronograma previamente establecido
Actividad 8. Clausura del proceso de formacón a los estudiantes y docentes de la Media Vocacional
Actividad 9. Presentación de informes para su respectiva Certificación de Pago y liquidación de sus contratos
Actividad 10. Selección de 60 estudiantes interesados en asistir al proyecto
Actividad 11. Selección de 30 docentes interesados en asistir al proyecto
Actividad 12.Contratación de Restaurante para los refrigerios y almuerzos de los estudiantes
Actividad 13. Informe Académico administrativo.
Actividad 14. Informe Financiero.</t>
  </si>
  <si>
    <t>Actividad 1. Contratación docentes  ( CAR: Contrato académico Remunerado  E.E.: Estímulos Económicos. - Expertos Nacional)
Actividad 2. Reunión previa con los docentes, (evidencia acta de reunión)
Actividad 3. Elaboración de avances para los desplazamientos de los docentes
Actividad 4. Compra de Insumos de papelería e implementos deportivos
Actividad 5. Acto de apertura al proceso de formación de estudiantes y docentes de media vocacional
Actividad 6. Entrega de carnet y camisetas
Actividad 7. Desarrollo de las actividades curriculares, de acuerdo con el cronograma previamente establecido
Actividad 8. Clausura del proceso de formacón a los estudiantes y docentes de la Media Vocacional
Actividad 9. Presentación de informes para su respectiva Certificación de Pago y liquidación de sus contratos
Actividad 10. Selección de 60 estudiantes interesados en asistir al proyecto
Actividad 11. Selección de 30 docentes interesados en asistir al proyecto
Actividad 12. Contratación de Restaurante para los refrigerios y almuerzos de los estudiantes
Actividad 13. Informe Académico administrativo.
Actividad 14. Informe Financiero.
Actividad 15. Contratación docentes  ( CAR: Contrato académico Remunerado  E.E.: Estímulos Económicos. - Expertos Nacional)
Actividad 16. Reunión previa con los docentes, (evidencia acta de reunión)
Actividad 17. Elaboración de avances para los desplazamientos de los docentes
Actividad 18. Compra de Insumos de papelería e implementos deportivos
Actividad 19. Acto de apertura al proceso de formación de estudiantes y docentes de media vocacional
Actividad 20. Entrega de carnet y camisetas
Actividad 21. Desarrollo de las actividades curriculares, de acuerdo con el cronograma previamente establecido
Actividad 22. Clausura del proceso de formacón a los estudiantes y docentes de la Media Vocacional
Actividad 23. Presentación de informes para su respectiva Certificación de Pago y liquidación de sus contratos
Actividad 24. Informe Académico administrativo.
Actividad 25. Informe Financiero.</t>
  </si>
  <si>
    <t xml:space="preserve">ACTIVIDAD 1:  Elaboración de contenido gráfico de los servicios, programas y actividades de la VCB y difusión en medios de comunicación institucional.
ACTIVIDAD 2:  Elaboración y definición de criterios graficos para la Vicerrectoría de Cultura y Bienestar.
ACTIVIDAD 3: Elaboración y definición de criterios editoriales para la Vicerrectoría de Cultura y Bienestar.
ACTIVIDAD 4. Elaboración y definición de criterios audiovisuales para la Vicerrectoría de Cultura y Bienestar.
ACTIVIDAD 5: Estrategia de comunicación para  divulgación de las actividades de la VCB
</t>
  </si>
  <si>
    <t>ACTIVIDAD 1: Elaboración de contenido gráfico de los servicios, programas y actividades de la VCB y difusión en medios de comunicación institucional.
ACTIVIDAD 2:  Elaboración de contenido audiovisual de los servicios, programas y actividades de la VCB y difusión en medios de comunicación institucional.
ACTIVIDAD 3. Evaluación y aprobación de  de criterios gráficos por parte de la dirección VCB.
ACTIVIDAD 4. Evaluación y aprobación de  de criterios audivisual por parte de la dirección VCB.
ACTIVIDAD 5: Evaluación y aprobación de  de criterios editoriales por parte de la dirección VCB.
ACTIVIDAD 6: Adquisición de equipos tecnologicos.
ACTIVIDAD 7: Adquisición del mobiliario
ACTIVIDAD 8: Proceso de articulación con TIC para los diferentes desarrollos tecnologicos comunicativos.</t>
  </si>
  <si>
    <t>ACTIVIDAD 1: Elaboración de contenido gráfico de los servicios, programas y actividades de la VCB y difusión en medios de comunicación institucional.
ACTIVIDAD 2:  Elaboración de contenido audiovisual de los servicios, programas y actividades de la VCB y difusión en medios de comunicación institucional.
ACTIVIDAD 3. Elaboración de contenido editorial de los servicios, programas y actividades de la VCB y difusión en medios de comunicación institucional.
ACTIVIDAD 4. Proceso de articulación con TIC para los diferentes desarrollos tecnologicos comunicativos.</t>
  </si>
  <si>
    <t>ACTIVIDAD 1:  Organización y desarrollo de actividades de bienestar universitario orientadas a los estamentos universitarios.
ACTIVIDAD 2: Articulación de los programas de VCB con el estamento estudiantil en las 9 facultades y santander y quilichao.
ACTIVIDAD 3: Talleres transversales de bienestar, capacitación y reconocimiento universitario en territorio.</t>
  </si>
  <si>
    <t xml:space="preserve">Estrategia patrimonio y memoria BICENTENARIO
</t>
  </si>
  <si>
    <t xml:space="preserve">ACTIVIDAD 1: Talleres en orientacion vocacional a estudiantes de educaión media y estudiantes universitarios unicaucanos. 
ACTIVIDAD 2: Talleres de apoyo psicoeducativo a docentes y estudiantes unicaucanos.
ACTIVIDAD 3. Atención clinica en psicologia estudiantes universitarios. 
</t>
  </si>
  <si>
    <t xml:space="preserve">ACTIVIDAD 1: Talleres en orientacion vocacional a estudiantes de educaión media y estudiantes universitarios unicaucanos. 
ACTIVIDAD 2: Talleres de apoyo psicoeducativo a docentes y estudiantes unicaucanos.
ACTIVIDAD 3. Atención clinica en psicologia estudiantes universitarios. </t>
  </si>
  <si>
    <t xml:space="preserve">ACTIVIDAD 1: Organización y seguimiento para  monitorias. 
ACTIVIDAD 2:  Ejecución del servicio de residencias universitarias estudiantiles. 
ACTIVIDAD 3. Ejecución del servicio de Restaurantes Estudiantiles. 
ACTIVIDAD 4. Ejecución de estrategias en competencias para la vida. </t>
  </si>
  <si>
    <t xml:space="preserve">ACTIVIDAD 1:  Talleres psicoeducativos que prevengan la alteracionen en salud metal. 
ACTIVIDAD 2: Diseño de lineamientos para catedra de creatividad y salud mental
ACTIVIDAD 3. Prestación de servicios psicosociales. 
ACTIVIDAD 4: Talleres para el desarrollo de  habilidades en la resolucion de conflictos emocionales. 
</t>
  </si>
  <si>
    <t>ACTIVIDAD 1:  Talleres psicoeducativos que prevengan la alteracionen en salud metal. 
ACTIVIDAD 2: Implementación de la catedra de creatividad y salud mental
ACTIVIDAD 3. Prestación de servicios psicosociales. 
ACTIVIDAD 4: Talleres para el desarrollo de  habilidades en la resolucion de conflictos emocionales. 
ACTIVIDAD 5: Diseño de estrategias creativas y ludicas para el relacionamiento de la actividad universitaria.</t>
  </si>
  <si>
    <t xml:space="preserve">ACTIVIDAD 1: Atención y acompañamiento psicologico a casos asociados a adicciones. 
ACTIVIDAD 2: Promocion y formacion en consumo de SPA y demas adicciones. 
ACTIVIDAD 3. Campañas de prevencion de adicciones. </t>
  </si>
  <si>
    <t xml:space="preserve">ACTIVIDAD 1: Atención y acompañamiento psicologico a casos asociados a adicciones. 
ACTIVIDAD 2: Promocion y formacion en consumo de SPA y demas adicciones. 
ACTIVIDAD 3. Campañas de prevencion de adicciones. 
</t>
  </si>
  <si>
    <t>Sistema de Gestión Integral académico administrativo actualizado.</t>
  </si>
  <si>
    <t>Modernización de recursos y plataformas tecnológicas de la Universidad del Cauca 2023-2028</t>
  </si>
  <si>
    <t>Número de recursos tecnológicos adquiridos y renovados</t>
  </si>
  <si>
    <t>No. de puntos de acceso a red instalados</t>
  </si>
  <si>
    <t xml:space="preserve">ACTIVIDAD 1: Elaborar formatos de entrevistas acorde a lo establecido en el Manual Tablas de Retención Documental del Archivo General de la Nación 
ACTIVIDAD 2: Entrevista en las oficinas academico-administrativas con los productores de la información 
ACTIVIDAD 3. Compilación normas legales institucionales( Resoluciones, Acuerdos, Normograma, Organigrama...)
</t>
  </si>
  <si>
    <t xml:space="preserve">ACTIVIDAD 1: Continuación Entrevista en las oficinas academico-administrativas con los productores de la información
ACTIVIDAD 2: Analisis e interpretación de la Información 
ACTIVIDAD 3. Identificación de las series y sub series documentales en concordancia al Banco Terminologico del Archivo General de la Nación
</t>
  </si>
  <si>
    <t xml:space="preserve">ACTIVIDAD 1: Actualización Cuadro de Clasificación Documental CCD
ACTIVIDAD 2: Elaboración propuesta Tablas de Retención Documental
</t>
  </si>
  <si>
    <t>ACTIVIDAD 1: Solicitud de información diferentes dependencias
ACTIVIDAD 2: Consolidación de la información
ACTIVIDAD 3. Estructurar plantillas
ACTIVIDAD 4. Cargar información en el sistema
ACTIVIDAD 5. Subsanación de errores
ACTIVIDAD 6 validación de información y posterior publicación</t>
  </si>
  <si>
    <t>AACTIVIDAD 1: Solicitud de información diferentes dependencias
ACTIVIDAD 2: Consolidación de la información
ACTIVIDAD 3. Estructurar plantillas
ACTIVIDAD 4. Cargar información en el sistema
ACTIVIDAD 5. Subsanación de errores
ACTIVIDAD 6 validación de información y posterior publicación</t>
  </si>
  <si>
    <t xml:space="preserve">ACTIVIDAD 1: actualización de autodiagnosticos de las pPoliticas adoptadas por el MIPG 
ACTIVIDAD 2: Reuniones con los Gestores del MIPG 
ACTIVIDAD 3. Reuniones con los lideres de las politicas y gestores para el Diligenciamiento del FURAG 
</t>
  </si>
  <si>
    <t xml:space="preserve">ACTIVIDAD 1: Informe de resultado del FURAG - MIPG 
ACTIVIDAD 2: Elaboración del Plan de Acción del FURAG 
</t>
  </si>
  <si>
    <t xml:space="preserve">No se realizan actividades </t>
  </si>
  <si>
    <t>ACTIVIDAD 1: Actualización del documento inicialmente propuesto, tomando como base los aprendizajes obtenidos en el marco de la puesta en marcha de los plantemainetos conceptuales generados</t>
  </si>
  <si>
    <t xml:space="preserve">ACTIVIDAD 1. Actualización del documento inicialmente propuesto, tomando como base los aprendizajes obtenidos en el marco de la puesta en marcha de los plantemainetos conceptuales generados
ACTIVIDAD 2.  Entrega del producto final Documento propuesta de rediseño administrativo del Centro de Gestión de las Comunicaciones.
</t>
  </si>
  <si>
    <t xml:space="preserve">ACTIVIDAD 1: Evaluación por parte del Centro del inicio de producción del producto comunicativo
ACTIVIDAD 2: Entrega de avances por parte de agencia/contratista sobre lo trabajado 
ACTIVIDAD 3. Análisis de los recursos técnicos y financieros ejecutados y por ejecutar
ACTIVIDAD 4. Entrega de un borrador/demo/avance físico del producto en desarrollo 
ACTIVIDAD 5.Evaluación del producto borrador/demo/avance físico del producto en desarrollo 
ACTIVIDAD 6. Construcción de cronograma con fechas próximas de entrega y evaluaciones finales del producto </t>
  </si>
  <si>
    <t xml:space="preserve">ACTIVIDAD 1. Evaluación y/o corrección del producto comunicactivo 
ACTIVIDAD 2. Entrega del producto comunicativo por parte de agencia/contratista y previo proceso de verificación, recibido a satisfacción del producto comunicativo 
ACTIVIDAD 3. Divulgación del producto a la comunidad universitaria 
ACTIVIDAD 5. Difusión por los canales y medios de comunicación universitarios 
</t>
  </si>
  <si>
    <t xml:space="preserve">ACTIVIDAD 1. Asignación de actividades puntuales según las áreas del Centro y de los perfiles de los profesionales disponibles
ACTIVIDAD 2. Ejecución de las estrategias por medio de productos/procesos por parte de los profesionales
ACTIVIDAD 3. Evaluación bimensual de los productos/procesos ejecutados
ACTIVIDAD 4. Revisión de evidencias e informes mensuales de los profesionales 
</t>
  </si>
  <si>
    <r>
      <rPr>
        <b/>
        <sz val="14"/>
        <color theme="1"/>
        <rFont val="Calibri"/>
        <family val="2"/>
        <scheme val="minor"/>
      </rPr>
      <t xml:space="preserve">Construcción de  Nuevas Edificaciónes
</t>
    </r>
    <r>
      <rPr>
        <sz val="14"/>
        <color theme="1"/>
        <rFont val="Calibri"/>
        <family val="2"/>
        <scheme val="minor"/>
      </rPr>
      <t xml:space="preserve">1. Ciudadela Universitaria, sede norte, Santander de Quilichao Fase I
2. Residencias universitarias en el campus de ingenierías y ciencias contables, económicas y administrativas
3. Edificio nuevo Ingenierias (FIET, FIC, FCCAE)
4. Aulas de Clase, Denominadas “Aulas Amigables” para Ampliación de la Capacidad (FCS)
5. Laboratorio de reducción de residuos químicos FACNED.
6. Construcción de TULPA Universitaria SdQ
 </t>
    </r>
  </si>
  <si>
    <t>ACTIVIDAD 1.1: Adecuaciones de Potencia e iluminación perimetral del Bloque 1 (T)
ACTIVIDAD 1.2: Construcción de espacio multifuncional para cafeteria
ACTIVIDAD 2.1: Construcción de Residencias universitarias. (T)
ACTIVIDAD 2.2: TERMINADO
ACTIVIDAD 3.1: Construcción de nuevo edificio de ingenierías.
ACTIVIDAD 6.1: Construcción de TULPA Universitaria SdQ</t>
  </si>
  <si>
    <t xml:space="preserve">
ACTIVIDAD 1.1: TERMINADO
ACTIVIDAD 1.2: Construcción de espacio multifuncional para cafeteria
ACTIVIDAD 1.3: Construcción de cubierta de rampas de acceso a bloque 1
ACTIVIDAD 2.1: TERMINADO
ACTIVIDAD 2.2: TERMINADO
ACTIVIDAD 3.1: Construcción de nuevo edificio de ingenierías. (T)
ACTIVIDAD 4.1: Construcción de aulas de clase para la FCS.
ACTIVIDAD 5.1: Construcción del laboratorio de reducción de residuos químicos FCNEE.
ACTIVIDAD 6.1: Construcción de TULPA Universitaria SdQ
ACTIVIDAD 7.1: Construcción de colectores Ingenierías Fase 1
ACTIVIDAD 8.1: Construcción de colectores Ingenierías Fase 1
</t>
  </si>
  <si>
    <t>ACTIVIDAD 1.1: Diseños para las Aulas de la FCS - (Componente Arquitectónico)
ACTIVIDAD 1.2: Diseños para las Aulas de la FCS - (Componente Estructural)
ACTIVIDAD 2.1: Diseños de cubierta de rampas acceso a bloque 1 sede Norte SdQ Fase 1
ACTIVIDAD 2.2: Diseños de cafetería sede Norte SdQ Fase 1.
ACTIVIDAD 2.3: Estudios y diseños para edificio de laboratorio de FCS.
ACTIVIDAD 2.4: Diseños de Bioterio.</t>
  </si>
  <si>
    <t>ACTIVIDAD 1.1: Diseños para las Aulas de la FCS - (Componente Arquitectónico) (T)
ACTIVIDAD 1.2: Diseños para las Aulas de la FCS - (Componente Estructural) (T)
ACTIVIDAD 1.3: Diseños para las Aulas de la FCS - (licencia de cosntrucción) (T)
ACTIVIDAD 1.4: Diseños para las Aulas de la FCS - (Componente Hidrosanitario) (T)
ACTIVIDAD 1.5: Diseños para las Aulas de la FCS - (Componente Eléctrico) (T)
ACTIVIDAD 2.1: Diseños de cubierta de rampas acceso a bloque 1 sede Norte SdQ Fase 1 (T)
ACTIVIDAD 2.2: Diseños de cafetería sede Norte SdQ Fase 1 (T)
ACTIVIDAD 2.3: Estudios y diseños para edificio de laboratorio de FCS.
ACTIVIDAD 2.4: Diseños de Bioterio.
ACTIVIDAD 3.1: Estudios y diseños para la construcción del Plan Maestro de la FCS</t>
  </si>
  <si>
    <t xml:space="preserve">
ACTIVIDAD 1.1: TERMINADO
ACTIVIDAD 1.2: TERMINADO
ACTIVIDAD 1.3: TERMINADO
ACTIVIDAD 1.4: TERMINADO
ACTIVIDAD 1.5: TERMINADO
ACTIVIDAD 2.1: TERMINADO
ACTIVIDAD 2.2: TERMINADO
ACTIVIDAD 2.3: Estudios y diseños para edificio de laboratorio de FCS. (T)
ACTIVIDAD 2.4: Diseños de Bioterio.
ACTIVIDAD 3.1: Estudios y diseños para la construcción del Plan Maestro de la FCS
</t>
  </si>
  <si>
    <t>PROGRAMACION ENTREGA DE PRODUCTO 1C</t>
  </si>
  <si>
    <t>PROGRAMACION ENTREGA DE PRODUCTO  2C</t>
  </si>
  <si>
    <t>PROGRAMACION ENTREGA DE PRODUCTO 3C</t>
  </si>
  <si>
    <t>TOTAL ACTIVIDADES DE GESTION PROGRAMADAS  2023</t>
  </si>
  <si>
    <t>TOTAL ACTIVIDADES DE GESTION REALIZADAS 2023</t>
  </si>
  <si>
    <t xml:space="preserve">Gestión Estratégica
Gestión de la Planeación y Desarrollo Institucional
Seguimiento y Evaluación a Plan de Acción Anual del Plan de Desarrollo  Institucional 
inversion </t>
  </si>
  <si>
    <t xml:space="preserve">ACTIVIDAD 1: Elaboración de un documento borrador con la participación de la comunidad universitaria
ACTIVIDAD 2: Someter a revisión por el comité de Decanos o comisión que se designe por Consejo Acádemico para ello
</t>
  </si>
  <si>
    <t xml:space="preserve">ACTIVIDAD 1: Implementar los ajustes o modificaciones a las que hubiera lugar después de la revisión de los responsables
ACTIVIDAD 2: Presentar el documento final para aval del Consejo Académico
</t>
  </si>
  <si>
    <t xml:space="preserve">ACTIVIDAD 1: Presentar el borrador de acuerdo ante el Consejo Superior para su respectiva aprobación
</t>
  </si>
  <si>
    <t xml:space="preserve">ACTIVIDAD 1: Activar los cómite curricular de las Facultades donde sea necesario
ACTIVIDAD 2: El Cómite Curricular Central establecer los lineamientos base 
</t>
  </si>
  <si>
    <t xml:space="preserve">ACTIVIDAD 1: Se presenta para actualización curricular dos (2) documentos ante comité curricular
ACTIVIDAD 2: Son evaluados, revisados y ajustados los correspondientes documentos de reforma
</t>
  </si>
  <si>
    <t xml:space="preserve">ACTIVIDAD 1: Se activan los cómite de posgrado e investigación en las Facultades que se requiera
ACTIVIDAD 2: Centro de Posgrado coordina y coopera con los comites de posgrados e investigación de cada facultad para establecer cuáles son los programas que presentaran reformas curriculares
</t>
  </si>
  <si>
    <t xml:space="preserve">ACTIVIDAD 1: Se somete para aprobación o aval ante el Consejo Académico
ACTIVIDAD 2: Si la reforma es sustancial se presenta para aprobación del Consejo Superior
</t>
  </si>
  <si>
    <t>Planes coterminales aprobados</t>
  </si>
  <si>
    <t>No. de Planes coterminales aprobados</t>
  </si>
  <si>
    <t xml:space="preserve">ACTIVIDAD 1: Establecer cuáles programas son suceptibles a gestionar un plan coterminal
ACTIVIDAD 2: El comité Curricular Central establece y define los lineamientos a tener en cuenta
</t>
  </si>
  <si>
    <t xml:space="preserve">ACTIVIDAD 1: Se establece un plan de trabajo y cronograma 
ACTIVIDAD 2: Se  elabora un documento correspondiente a la fase de diagnostico y propuesta curricular
</t>
  </si>
  <si>
    <t xml:space="preserve">ACTIVIDAD 1: Se elabora el documento borrador que contenga en su integridad un plan coterminal
ACTIVIDAD 2: Se somete al aval y aprobación
</t>
  </si>
  <si>
    <t>ACTIVIDAD 1: Encuentro socialización PDI a la communidad internacional.
ACTIVIDAD 2: Primera fase de Red de Almuni Unicaucano 
ACTIVIDAD 3. Encuentro - Celebración Semana de la Francofonía
ACTIVIDAD 4: Socialización trámite para ingreso de ciudadanos extranjeros que realicen actividades académicas en UNICAUCA (circular - pág y correo masivo)
ACTIVIDAD 5: Socialización de minutas para convenios interinstitucionales (correo masivo, enlace portal web ORII)
ACTIVIDAD 6:  Jornadas de capacitación movilidad y convenios para la comunidad académica de las 9 Facultades (charlas presenciales)
ACTIVIDAD 7: Bienvenida a estudiantes de movilidad académica entrante 2023-1 y despedida a estudiantes de movilidad académica entrante 2022-2
ACTIVIDAD 8: Solicitud renovación de convenios próximos a vencer y liquidación de convenios vencidos
ACTIVIDAD 9: Divulgación de plazos para aplicar a movilidad académica entrante y saliente
ACTIVIDAD 10: Publicación de convenios suscritos en el portal web de la ORII
ACTIVIDAD 11: Divulgación de información sobre convocatorias de becas para movilidad académica
ACTIVIDAD 12: Asesoría y acompañamiento a solicitudes de suscripción de convenios con instituciones de educación superior nacionales y extranjeras
ACTIVIDAD 13: Diligenicamiento de plantillas y reporte de información solicitada por el Ministerio de Educación, a través del sistema de información SNIES</t>
  </si>
  <si>
    <t>ACTIVIDAD 1: Seguimiento comprimisos interinstitucionales con cooperantes internacionales
ACTIVIDAD 2: Capacitación y socialización de plan estratégico con la Embajada de Japón - JAICA
ACTIVIDAD 3. Capacitación y socialización de plan estratégico con la Embajada de Corea del Sur - KOIKA
ACTIVIDAD 4: Despedida a estudiantes de movilidad académica entrante 2023-1 y bienvenida a estudiantes de movilidad académica entrante 2023-2 
ACTIVIDAD 5: Solicitud renovación de convenios próximos a vencer y liquidación de convenios vencidos
ACTIVIDAD 6: Divulgación de plazos para aplicar a movilidad académica entrante y saliente
ACTIVIDAD 7: Publicación de convenios suscritos en el portal web de la ORII 
ACTIVIDAD 8: Divulgación de información sobre convocatorias de becas para movilidad académica
ACTIVIDAD 9: Asesoría y acompañamiento a solicitudes de suscripción de convenios con instituciones de educación superior nacionales y extranjeras</t>
  </si>
  <si>
    <t>ACTIVIDAD 1: Segundo encuentro de seguimiento a compromisos con la Mesa de Cooperantes UNICAUCA
ACTIVIDAD 2: Lanzamiento Red Almuni Unicaucana - Estuaintes movilidad extranjera
ACTIVIDAD 3. Modificación de la Política de Internacionalización Unicauca.
ACTIVIDAD 4: Socialización trámite para ingreso de ciudadanos extranjeros que realicen actividades académicas en UNICAUCA (circular - pág y correo masivo)
ACTIVIDAD 5: Socialización de minutas para convenios interinstitucionales (correo masivo, enlace portal web ORII)
ACTIVIDAD 6:  Jornadas de capacitación movilidad y convenios para la comunidad académica de las 9 Facultades (charlas presenciales)
ACTIVIDAD 7: Despedida a estudiantes de movilidad académica entrante 2023-2
ACTIVIDAD 8: Solicitud renovación de convenios próximos a vencer y liquidación de convenios vencidos
ACTIVIDAD 9: Divulgación de plazos para aplicar a movilidad académica entrante y saliente
ACTIVIDAD 10: Publicación de convenios suscritos en el portal web de la ORII 
ACTIVIDAD 11: Divulgación de información sobre convocatorias de becas para movilidad académica
ACTIVIDAD 12: Asesoría y acompañamiento a solicitudes de suscripción de convenios con instituciones de educación superior nacionales y extranjeras
ACTIVIDAD 13: Diligenicamiento de plantillas y reporte de información solicitada por el Ministerio de Educación, a través del sistema de información SNIES</t>
  </si>
  <si>
    <t>ACTIVIDAD 1: Prestación de servicios clinicos en  odontologia, medicina, enfermeria, salud sexual y reproductiva. 
ACTIVIDAD 2: Talleres individuales y grupales en promoción y prevención en higiene oral, medicina y  salud sexual y reproductiva.</t>
  </si>
  <si>
    <t xml:space="preserve">ACTIVIDAD 1: identificación de indicadores de gestión del proceso de Gestión de la Planeación y Desarrollo Institucional
ACTIVIDAD 2: Identificación de indicadores de gestión por procesos
</t>
  </si>
  <si>
    <t xml:space="preserve">ACTIVIDAD 1: revisión y actualización de la matriz ITA 
ACTIVIDAD 2: Reuniones con la división de las TIC y centro de gestión de las comunicaciones para verificación de la pagina 
</t>
  </si>
  <si>
    <t xml:space="preserve">ACTIVIDAD 1: Informe de Resultados del ITA 
ACTIVIDAD 2: Diligenciamiento del Aplicativo ITA
</t>
  </si>
  <si>
    <t xml:space="preserve">ACTIVIDAD 1: Participación en Feria Internacional del Libro Universitario, Filuni, México D.F.
</t>
  </si>
  <si>
    <t xml:space="preserve">ACTIVIDAD 1: Participación en Feria Internacional del Libro de Cali
ACTIVIDAD 2: Participación en Popayán Ciudad Libro
</t>
  </si>
  <si>
    <t xml:space="preserve">ACTIVIDAD 1: Participación en Filbo
</t>
  </si>
  <si>
    <t xml:space="preserve">ACTIVIDAD 1: Proceso de revisión de estilo
ACTIVIDAD 2: Impresión de títulos
ACTIVIDAD 3. Comercialización y marketing
</t>
  </si>
  <si>
    <t xml:space="preserve">ACTIVIDAD 1: Presentación de novedades de colección general.
ACTIVIDAD 2: Presentación de novedades de la colección Posteris Lvmen. 
ACTIVIDAD 3. Conversatorios temáticos y de autoría - Posteris Lvmen
</t>
  </si>
  <si>
    <t>ACTIVIDAD 1: CREACION DE PROPUESTAS DE CONVOCATORIAS (PONENCIAS y TALLERES)
ACTIVIDAD 2: PUBLICACION DE CONVOCATORIAS
ACTIVIDAD 3.RECEPCION DE RESUMENES CONVOCATORIAS
ACTIVIDAD 4.LISTADOS DEFINITIVA  DE PARTICIPANTES y NOTIFICACIÓN
ACTIVIDAD 5.SELECCION DE TEXTOS PARA MEMORIAS 
ACTIVIDAD 6.PROCESO EDITORIAL DE LAS MEMORIAS</t>
  </si>
  <si>
    <t xml:space="preserve">ACTIVIDAD 1: Capacitaciones
ACTIVIDAD 2:  Licencias para gestión del proyecto, herramientas de desarrollo y optimización
</t>
  </si>
  <si>
    <t xml:space="preserve">ACTIVIDAD 1: Compra/desarrollo del Software de Gestión Documental
ACTIVIDAD 2: Capacitaciones
ACTIVIDAD 3. Licencias para gestión del proyecto, herramientas de desarrollo y optimización
</t>
  </si>
  <si>
    <t xml:space="preserve">ACTIVIDAD 1: Formulacion del plan de Desarrollo Institucional 2023-2027 
ACTIVIDAD 2: aprobacion del del PDI consejo superior 
</t>
  </si>
  <si>
    <t xml:space="preserve"> Recursos tecnológicos</t>
  </si>
  <si>
    <t xml:space="preserve">ACTIVIDAD 1: Adquirir y renovar el cableado estructurado para las diferentes Facultades y edificios administrativos de la Universidad del Cauca
</t>
  </si>
  <si>
    <t xml:space="preserve">ACTIVIDAD 1: Suministro y configuración de líneas 
</t>
  </si>
  <si>
    <t xml:space="preserve">ACTIVIDAD 1: ACTA DE REUNION EQUIPO PLANEACION FISICA 
ACTIVIDAD 2: DOCUMENTO DIAGNOSTICO
ACTIVIDAD 3: ACTA DE REUNION SOCIALIZACION                                                                                  
</t>
  </si>
  <si>
    <t xml:space="preserve">ACTIVIDAD 1: ACTA DE REUNION EQUIPO PLANEACION FISICA 
ACTIVIDAD 2: PLANO ZONIFICACION
ACTIVIDAD 3: ACTA DE REUNION SOCIALIZACION </t>
  </si>
  <si>
    <t xml:space="preserve">ACTIVIDAD 1: ACTA DE REUNION EQUIPO PLANEACION FISICA 
ACTIVIDAD 2: PLAN MAESTRO ZONAL - ZONA 1
ACTIVIDAD 3: ACTA DE REUNION SOCIALIZACION </t>
  </si>
  <si>
    <t xml:space="preserve">ACTIVIDAD 1: ACTA DE REUNION - APROBACION DE DISEÑO Y/O ADQUISICION 
ACTIVIDAD 2: CUADRO COMPARATIVO Y ESTUDIO DE MERCADO
ACTIVIDAD 3: SOLICITUD DE CERTIFICADO DE DISPONIBILIDAD PRESUPUESTAL
</t>
  </si>
  <si>
    <t>ACTIVIDAD 1: ACTA DE REUNION - APROBACION DE DISEÑO Y/O ADQUISICION 
ACTIVIDAD 2: CUADRO COMPARATIVO Y ESTUDIO DE MERCADO
ACTIVIDAD 3: SOLICITUD DE CERTIFICADO DE DISPONIBILIDAD PRESUPUESTAL</t>
  </si>
  <si>
    <t>ACTIVIDAD 1: Realizar evento chirimia 
ACTIVIDAD 2: Realizar evento Big Band
ACTIVIDAD 3: Realizar evento segundo festiva internacional de percusión</t>
  </si>
  <si>
    <t>ACTIVIDAD 1: Realizar evento cuerda típicas colombianas
ACTIVIDAD 2: Realizar concierto coral para plancha
ACTIVIDAD 3: Realizar concierto de navidad
ACTIVIDAD 4: Realizar conceirto de jóvenes solista
ACTIVIDAD 5.</t>
  </si>
  <si>
    <t xml:space="preserve">ACTIVIDAD 1: Realizar residencia opera Dido y Eneas
ACTIVIDAD 2: Realizar residencia taller de dirección sinfónica 
</t>
  </si>
  <si>
    <t xml:space="preserve">ACTIVIDAD 1: Realizar residencia muscias del pacífico
</t>
  </si>
  <si>
    <t xml:space="preserve">ACTIVIDAD 1: Realizar residencia efemerides antología coral
ACTIVIDAD 2: Realizar residencia rock sinfónico
</t>
  </si>
  <si>
    <t xml:space="preserve">ACTIVIDAD 1: discapacidad: formualción programa de discapacidad 
</t>
  </si>
  <si>
    <t xml:space="preserve">ACTIVIDAD 1: discapacidad: dos actividades de diálogo inteuniversitario
</t>
  </si>
  <si>
    <t xml:space="preserve">ACTIVIDAD 1: discapacidad: una actividad de asesoría consultoría 
ACTIVIDAD 2: discapacidad: una actividad de formación 
</t>
  </si>
  <si>
    <t xml:space="preserve">ACTIVIDAD 1: discapacidad: formulación programa de discaapcidad
</t>
  </si>
  <si>
    <t xml:space="preserve">
No. De estrategias realizadas</t>
  </si>
  <si>
    <t>-</t>
  </si>
  <si>
    <t xml:space="preserve">ACTIVIDAD 1:  Vigilancia de convocatorias y entidades que fomenten la transferencias de tecnologías en IES
ACTIVIDAD 2:  Construcción de convocatoria puntos REDDI
ACTIVIDAD 3.  Cronograma de capacitación en temas de propiedad intelectual
ACTIVIDAD 4.  Actualización de la caracterización de resultados de Investigación
ACTIVIDAD 5.  Gestión de procesos de articulación entre oferta y demanda tecnológica en  la convocatoria fusion3
ACTIVIDAD 6.  Cronograma de capacitaciones en transferencias de tecnología </t>
  </si>
  <si>
    <t xml:space="preserve">ACTIVIDAD 1: Vigilancia de convocatorias y entidades que fomenten la transferencias de tecnologías en IES
ACTIVIDAD 2: Apoyo en la participación de grupos de investigación en la convocatoria REDDI
ACTIVIDAD 3. Actividades de capacitación en temas de propiedad intelectual
ACTIVIDAD 4. Actualización de la caracterización de resultados de Investigación
ACTIVIDAD 5.  Apoyo técnico especializado al proceso de articulación entre oferta y demanda tecnológica en  la convocatoria fusion3
ACTIVIDAD 6. Actividades de  capacitaciones en transferencias de tecnología </t>
  </si>
  <si>
    <t>ACTIVIDAD 1: Informe de Vigilancia realizadas 
ACTIVIDAD 2: Realización de Informe de productos obtenidos a través de convocatoria REDDI
ACTIVIDAD 3. Realización de Informe de comunidad universitaria capacitada
ACTIVIDAD 4. Realización informe de caracterización de resultados de investigación
ACTIVIDAD 5.  Informe de procesos de articulación entre oferta y demanda tecnológica para actividades de CTeI
ACTIVIDAD 6. Realización de informe de comunidad universitaria capacitada</t>
  </si>
  <si>
    <t xml:space="preserve">ACTIVIDAD 1:  Encuesta de emprendimiento Universitarios 
ACTIVIDAD 2:  Participación en la Red de Emprendimiento Universitario
ACTIVIDAD 3.  Socialización y difusión de convocatorias Externas
ACTIVIDAD 4.  Capacitaciones a través del hubo en temas de innovación y emprendimiento
ACTIVIDAD 5. Cronograma de capacitaciones en temas de emprendimiento
</t>
  </si>
  <si>
    <t xml:space="preserve">ACTIVIDAD 1:  Socialización y difusión de convocatorias Externas 
ACTIVIDAD 2: Capacitaciones a través del hubo en temas de innovación y emprendimiento
ACTIVIDAD 3. Club de lectura e historias de innovación y emprendimiento
ACTIVIDAD 4. Participación en Redes de Emprendimiento Universitario
ACTIVIDAD 5. Actividades de fomento al emprendimiento
</t>
  </si>
  <si>
    <t xml:space="preserve">ACTIVIDAD 1:  Socialización y difusión de convocatorias Externas
ACTIVIDAD 2:  Capacitaciones a través del hubo en temas de innovación y emprendimiento
ACTIVIDAD 3.  Club de lectura e historias de innovación y emprendimiento
ACTIVIDAD 4.  Participación en Redes Emprendimiento Universitario
ACTIVIDAD 5. Actividades de fomento al emprendimiento Universitario
</t>
  </si>
  <si>
    <t>ACTIVIDAD 1: Análisis normativo
ACTIVIDAD 2: Trabajo de campo</t>
  </si>
  <si>
    <t>ACTIVIDAD 1: Creación del comité técnico
ACTIVIDAD 2: Análisis y sistematización del información</t>
  </si>
  <si>
    <t>ACTIVIDAD 1: Estudio Financiero</t>
  </si>
  <si>
    <t>ACTIVIDAD 1: Actualización del PGETH (nota: el Plan se actualiza y ejecuta de manera anual)</t>
  </si>
  <si>
    <t>ACTIVIDAD 1: Ejecución del PGETH</t>
  </si>
  <si>
    <t xml:space="preserve">ACTIVIDAD 1: Recopilación y levantamiento de la información relacionada con los procedimientos administrativos de la Vicerrectoria Administrativa. 
ACTIVIDAD 2: Priorización y selección de los subprocesos basados en el nivel de volumen e impacto que se genera hacia la comunidad universitaria.ACTIVIDAD 3.
</t>
  </si>
  <si>
    <t xml:space="preserve">ACTIVIDAD 1: Analisis de la información y elaboración de un diagnostico acerca de la situación actual.
ACTIVIDAD 2: Mesas de trabajo para la estructuración de los  criterios de selección de los procedimientos a optimizar.ACTIVIDAD 3.
</t>
  </si>
  <si>
    <t xml:space="preserve">ACTIVIDAD 1: Entrega y aprobación de diagnostico y conclusiones del proceso.
ACTIVIDAD 2: Elaboración del Plan de acción. 
</t>
  </si>
  <si>
    <t>Documento de Diagnóstico de necesidades TIC</t>
  </si>
  <si>
    <t>Personal capacitado en TIC</t>
  </si>
  <si>
    <t>No. de personas capacitadas</t>
  </si>
  <si>
    <t xml:space="preserve">ACTIVIDAD 1: Desarrollo de Documento Diagnóstico de necesidades TIC en Unicauca 
</t>
  </si>
  <si>
    <t xml:space="preserve">ACTIVIDAD 1:  Desarrollo de Documento Diagnóstico de necesidades TIC en Unicauca 
</t>
  </si>
  <si>
    <t xml:space="preserve">ACTIVIDAD 1: Reunión comité oficina de planeación 
ACTIVIDAD 2: Revisión documental de normatividad interna y externa 
</t>
  </si>
  <si>
    <t>No de estrategias Implementadas</t>
  </si>
  <si>
    <t xml:space="preserve">ACTIVIDAD 1:  Revisión y clasificación de las PQRSF recibidas vigencia  2021-2022 2023.
ACTIVIDAD 2:   Selección de las PQRSF  vigencia 2021-2022 - 2023.  de acuerdo a los veinticinco (25) trámites inscritos en el Sistema Unico de Información de Trámites (SUIT).
ACTIVIDAD 3. Alimentar en el SUIT  la gestión de datos de operación en la funcionalidad de racionalización de los trámites institucionales como resultado de la actividad 1 y 2 propuesta.
</t>
  </si>
  <si>
    <t xml:space="preserve">ACTIVIDAD 1: Caracterización de usuarios y necesidades: Identificar, respecto a los trámites(que presta, quiénes son y cuáles son sus características principales demográficas, de comportamiento, preferencias propias de cada segmento de usuarios, entre muchas otras). 
</t>
  </si>
  <si>
    <t xml:space="preserve">ACTIVIDAD 1: Socializar la Resolución  R-259 del 3 de Abril de 2019, por el cual se conforma el Grupo Multidisciplinario para el manejo de la estrategia de Racionalización de Trámites.
ACTIVIDAD 2: Socialización y sensibilización por parte del comité técnico a todos los responsables de los trámites en la institución.
ACTIVIDAD 3. Elaboración y concertación del cronograma de trabajo para la vigencia 2023 (definir objetivos medibles y comparables, así como planear las acciones, responsables, fechas de realización y formatos o herramientas a utilizar, Con Calidad y Tics)
ACTIVIDAD 4.  Mejorar los procedimientos articulados con la oficina de Gestion de la Calidad 
</t>
  </si>
  <si>
    <t xml:space="preserve">ACTIVIDAD 1: Presentación documento propuesta Política Institucional de Regionalización a la Dirección Univesitaria.
</t>
  </si>
  <si>
    <t xml:space="preserve">ACTIVIDAD 1: Reuniones, discusiones y/o debates en la Dirección Univesitaria acerca del documento propuesta: Política Institucional de Regionalización a la Dirección.
</t>
  </si>
  <si>
    <t xml:space="preserve">ACTIVIDAD 1: Mesas Técnicas
ACTIVIDAD 2: Consulta de documentos referencia: Constitución Política, Leyes, Acuerdos, libros entre otros.
ACTIVIDAD 3. Socializar vivencias de diferentes actores de la Región.
ACTIVIDAD 4. Compilar la información.
ACTIVIDAD 5. Estructuración del Documento.
</t>
  </si>
  <si>
    <t xml:space="preserve">no reportaron programcion </t>
  </si>
  <si>
    <t xml:space="preserve">ACTIVIDAD 1: Cotización de Software de EPS
ACTIVIDAD 2: Asignación de Recursos por parte de la Universidad a la Unidad 02 - Unidad de Salud
</t>
  </si>
  <si>
    <t xml:space="preserve">ACTIVIDAD 1: Evaluación de Ofertas y selección del Proveedor.
ACTIVIDAD 2: Compra del Software de EPS
</t>
  </si>
  <si>
    <t xml:space="preserve">ACTIVIDAD 1: Implementación del Software
</t>
  </si>
  <si>
    <t>Proyectos  Ambientales Formulados</t>
  </si>
  <si>
    <t xml:space="preserve">No. de proyectos formulados </t>
  </si>
  <si>
    <t xml:space="preserve">No. de estrategias creadas </t>
  </si>
  <si>
    <t xml:space="preserve">ACTIVIDAD 1: Proceso de corrección de estilo
ACTIVIDAD 2: Proceso de diagramación
ACTIVIDAD 3. No se realizará proceso de impresión por no asignación de recursos para este año para contratación de impresión.
</t>
  </si>
  <si>
    <t xml:space="preserve">ACTIVIDAD 1:  Ninguna, mientras no se asignen recursos para contratación de impresión de libros.
</t>
  </si>
  <si>
    <t>ACTIVIDAD 1: Contratación de prólogos
ACTIVIDAD 2. Gestión de derechos de autor
ACTIVIDAD 3. Transcripción de textos (a que haya lugar) y revisión de estilo
ACTIVIDAD 4. Proceso de diagramación
ACTIVIDAD 5 Impresión de títulos                                                                                                      
ACTIVIDAD 6 Comercializzción y marketing.</t>
  </si>
  <si>
    <t>ACTIVIDAD 1: Formulación d ela estrategia de Fortalecimiento a investigadores
ACTIVIDAD 2: Pago membresia RED Colombiana de semilleros de investigación</t>
  </si>
  <si>
    <t>ACTIVIDAD 1: Formulación de estrategia de apoyo a la formulación de proyectos
ACTIVIDAD 2: Apoyo en la formulación de proyectos</t>
  </si>
  <si>
    <t>ACTIVIDAD 1: Formulación de estrategias de visibilización de investigadores</t>
  </si>
  <si>
    <t>ACTIVIDAD 1: Evaluación y ajustes a la estrategia de fortalecimiento a los investigadores
ACTIVIDAD 2: Pago encuentro Nacional de semilleros</t>
  </si>
  <si>
    <t xml:space="preserve">ACTIVIDAD 1: Evaluación de la estategia de apoyo a la formulación d eproyectos
ACTIVIDAD 2: Apoyo y asesoría para la formulación de nuevos proyectos 
</t>
  </si>
  <si>
    <t xml:space="preserve">ACTIVIDAD 1: Evaluación y ajuste de estrategias de visibilidad
</t>
  </si>
  <si>
    <t>ACTIVIDAD 1:Ejecución de la estrategia de fortalecimiento a investigadores
ACTIVIDAD 2: Pago encuentro departamental de semilleros</t>
  </si>
  <si>
    <t xml:space="preserve">ACTIVIDAD 1: Ejecución de estrategia de apoyo a la formulación de proyectos
ACTIVIDAD 2: Apoyo en la formulación de proyectos para la participación en convocatorias externas
</t>
  </si>
  <si>
    <t xml:space="preserve">ACTIVIDAD 1: Ejecución de estrategias de visibilidad
</t>
  </si>
  <si>
    <t xml:space="preserve">ACTIVIDAD 1: formulación de estrategía de apoyoe a los investigadores
</t>
  </si>
  <si>
    <t xml:space="preserve">
ACTIVIDAD 1: Ejecución de estrategia de apoyo a los investigadores</t>
  </si>
  <si>
    <t>ACTIVIDAD 1: Evaluación de estrategia de apoyo a los investigadores</t>
  </si>
  <si>
    <t>ACTIVIDAD 1.1: Adecuaciones de Potencia e iluminación perimetral del Bloque 1
ACTIVIDAD 2.1: Construcción de Residencias universitarias.
ACTIVIDAD 2.2: Obras complementarias de Residencias (T)
ACTIVIDAD 4.1: Construcción de nuevo edificio de ingenierías.
ACTIVIDAD 5.1: Construcción de TULPA Universitaria SdQ</t>
  </si>
  <si>
    <t xml:space="preserve">ACTIVIDAD 1: Contratación de Talento Humano
ACTIVIDAD 2: Consultoría de procesos y procedimientos administrativos
ACTIVIDAD 3.Consultoría por estímulo económico
ACTIVIDAD 4.Consultoría por licitación
ACTIVIDAD 5.Compra / desarrollo de software jurídico
ACTIVIDAD 6.compra de equipos de computo
</t>
  </si>
  <si>
    <t xml:space="preserve">ACTIVIDAD 1: contratacion de talento humano 
ACTIVIDAD 2: soporte, actualizacion y mantenimiento de los sistemas de informacion 
ACTIVIDAD 3: renovar licencias para la presentacion de servicios institucionales </t>
  </si>
  <si>
    <t xml:space="preserve">ACTIVIDAD 1: Contratación de talento humano
ACTIVIDAD 2: Licencias para gestión del proyecto, herramientas de desarrollo y optimización
ACTIVIDAD 3: informe tecnico de diagnostico 
ACTIVIDAD 4: Estimulo economico 
</t>
  </si>
  <si>
    <t>ACTIVIDAD 1: Compra / desarrollo de software académico de posgrados
ACTIVIDAD 2: Compra / desarrollo de herramienta de gestión administrativa
ACTIVIDAD 3: Compra / desarrollo de software jurídico 
ACTIVIDAD 4: Consultoría de procesos y procedimientos administrativos
ACTIVIDAD 5: Consultoría por estímulo económico
ACTIVIDAD 6: Consultoría por licitación
ACTIVIDAD 7: Contratación de talento humano</t>
  </si>
  <si>
    <t>ACTIVIDAD 1: Compra / desarrollo de software académico de posgrados
ACTIVIDAD 2: Compra / desarrollo de herramienta de gestión administrativa
ACTIVIDAD 3.Compra / desarrollo de software jurídico</t>
  </si>
  <si>
    <t>ACTIVIDAD 1:  Renovar certificados de seguridad y licencias de dispositivos y plataformas
ACTIVIDAD 2: Adquirir servidores, dispositivos de procesamiento, componentes, solución de backup y/o renovar plataformas de backup especializado.
ACTIVIDAD 3. Renovar soluciones de seguridad perimetral y de core.
ACTIVIDAD 4. Adquirir mecanismo de respaldo de sistemas críticos de Datacenter</t>
  </si>
  <si>
    <t>ACTIVIDAD 1: Adquirir servidores, dispositivos de procesamiento, componentes, solución de backup y/o renovar plataformas de backup especializado.
ACTIVIDAD 2: Renovar certificados de seguridad y licencias de dispositivos y plataformas
ACTIVIDAD 3. Renovar soluciones de seguridad perimetral y de core.
ACTIVIDAD 4. Adquirir mecanismo de respaldo de sistemas críticos de Datacenter</t>
  </si>
  <si>
    <t>ACTIVIDAD 1: Adquirir equipos de cómputo que apoyen los servicios brindados
ACTIVIDAD 2: Renovar certificados de seguridad y licencias de dispositivos y plataformas
ACTIVIDAD 3: Adquirir servidores, dispositivos de procesamiento, componentes, solución de backup y/o renovar plataformas de backup especializado.</t>
  </si>
  <si>
    <t>ACTIVIDAD 1: Adquirir y renovar el cableado estructurado para las diferentes Facultades y edificios administrativos de la Universidad del Cauca
ACTIVIDAD 2:Adquirir y renovar equipos de red inalámbrica para las diferentes Facultades y edificios administrativos de la Universidad del Cauca 
ACTIVIDAD 3. Adquirir y renovar equipos de red cableada para las diferentes Facultades y edificios administrativos de la Universidad del Cauca</t>
  </si>
  <si>
    <t>ACTIVIDAD 1: Renovación software update licence and support oracle
ACTIVIDAD 2: Licencia de seguridad informática en sedes y dependencias
ACTIVIDAD 3: Soporte, Actualización y mantenimiento de los sistemas de información.
ACTIVIDAD 4: Renovar licencias para la prestación de servicios Institucionales 
ACTIVIDAD 5: Renovación de Microsolft Campus ESS
ACTIVIDAD 6: Licenciamiento de Google</t>
  </si>
  <si>
    <t>ACTIVIDAD 1: Renovación soporte TOAD
ACTIVIDAD 2: Renovación de Microsolft Campus ESS
ACTIVIDAD 3. Licencia de seguridad informática en sedes y dependencias
ACTIVIDAD 4: Licenciamiento de Google
ACTIVIDAD 5: Renovar licencias para la prestación de servicios Institucionales</t>
  </si>
  <si>
    <t xml:space="preserve">ACTIVIDAD 1:Establecer nueva solución integrada de infraestructura de comunicaciones IP
</t>
  </si>
  <si>
    <t xml:space="preserve">ACTIVIDAD 1: Suministro y configuración de líneas 
ACTIVIDAD 2: Establecer nueva solución integrada de infraestructura de comunicaciones IP
</t>
  </si>
  <si>
    <t>ACTIVIDAD 1 (ACUERDO CONTRATACIÓN)
ACTIVIDAD 1.1: Desarrollo de comité
ACTIVIDAD 1.2: Construcción del nuevo estatuto
ACTIVIDAD 1.3: Gestión para articulación con diferentes estamentos administrativos de la Universidad para la revisión del nuevo estatuto.
ACTIVIDAD 1.4: Ajustes previos a presentación Consejo Superior</t>
  </si>
  <si>
    <t xml:space="preserve">ACTIVIDAD 2 (MANUAL DE CONTRATACIÓN)
ACTIVIDAD 2.1: Desarrollo de comitéS
ACTIVIDAD 2.2: Construcción del Manual de Contratación
ACTIVIDAD 2.3: Gestión para articulación con diferentes estamentos administrativos de la Universidad para la revisión del Manual de contratación.
ACTIVIDAD 2.4: Ajustes previos a presentación Consejo Superior </t>
  </si>
  <si>
    <t>ACTIVIDAD 2.4: Presentación ante Consejo Superior</t>
  </si>
  <si>
    <t>PORCENTAJE</t>
  </si>
  <si>
    <t xml:space="preserve"> ACTIVIDAD 1.  Reuniones con la División  de las TICS para revisión del desarrollo de la herramienta.
</t>
  </si>
  <si>
    <t xml:space="preserve">ACTIVIDAD 1: Reuniones con la División  de la TIC para revisión del desarrollo de la herramienta.
ACTIVIDAD 2:  Entrega primera fase  del software por parte de la División de TIC
</t>
  </si>
  <si>
    <t xml:space="preserve">ACTIVIDAD 1: Borrador  final Politica de Egresados actualizada 
</t>
  </si>
  <si>
    <t xml:space="preserve">ACTIVIDAD 1: Reuniones con la División  de las TICS para revisión del desarrollo de la herramienta.
</t>
  </si>
  <si>
    <t xml:space="preserve">ACTIVIDAD 1:  Eventos de emprendimiento y ferias laborales 
ACTIVIDAD 2:  Capacitaciones grupales en inserción laboral
ACTIVIDAD 3. Encuentro de Egresados
ACTIVIDAD 4. (2) Reuniones de Graduandos
ACTIVIDAD 5. (1)Actividades Culturales
.
</t>
  </si>
  <si>
    <t xml:space="preserve">ACTIVIDAD 1: Capacitación habilidades y competencias TIC,.
</t>
  </si>
  <si>
    <t xml:space="preserve">
ACTIVIDAD 1:  Capacitaciones  grupales en inserción laboral
ACTIVIDAD 2. Encuentro de Egresados 
ACTIVIDAD 3. Reuniones de Graduandos 
</t>
  </si>
  <si>
    <t xml:space="preserve">ACTIVIDAD 1:  Eventos de emprendimiento y ferias laborales 
ACTIVIDAD 2:  Capacitaciones grupales en inserción laboral
ACTIVIDAD 3. Encuentro de Egresados
ACTIVIDAD 4. Reuniones de Graduandos
</t>
  </si>
  <si>
    <t xml:space="preserve">ACTIVIDAD 1: Presentación de novedades de colección general.
ACTIVIDAD 2: Presentación de novedades de la colección Posteris Lvmen. 
</t>
  </si>
  <si>
    <t xml:space="preserve">Actividad 1: “Convocatoria dirigida a investigadores VRI”.
Actividad 2: “Convocatoria para edición de libros de texto”.
</t>
  </si>
  <si>
    <t>ACTIVIDAD 1: Inscripciones e inicio de Cursos Recreativos y Semilleros de Formación Deportiva
ACTIVIDAD 2: Entrenamientos de los Seleccionados de Representación Deportiva
ACTIVIDAD 3: Participación con los Seleccionados en Torneos preparatorios
ACTIVIDAD 4: Participación en Juegos Ascun
ACTIVIDAD 5: Ciclo travesías Unicauca
ACTIVIDAD 6: Caminatas Paso a paso 
ACTIVIDAD 7: Organización y apoyo a torneos de Facultad
ACTIVIDAD 8: Inscripciones, valoraciones y programación “Estilos de Vida Saludable”
ACTIVIDAD 9: Controles y Seguimiento "Estilos de Vida Saludable"
ACTIVIDAD 10: Préstamo de escenarios deportivos.
ACTIVIDAD 11: Préstamo de Implementación deportiva.</t>
  </si>
  <si>
    <t>ACTIVIDAD 1: Inscripciones e inicio de Cursos Recreativos y Semilleros de Formación Deportiva
ACTIVIDAD 2: Entrenamientos de los Seleccionados de Representación Deportiva
ACTIVIDAD 3: Participación con los Seleccionados en Torneos preparatorios
ACTIVIDAD 4: Ciclo travesías Unicauca
ACTIVIDAD 5: Caminatas Paso a paso 
ACTIVIDAD 6: Inscripciones, valoraciones y programación “Estilos de Vida Saludable”
ACTIVIDAD 7: Controles y Seguimiento "Estilos de Vida Saludable"
ACTIVIDAD 8: Préstamo de escenarios deportivos.
ACTIVIDAD 9: Préstamo de Implementación deportiva.</t>
  </si>
  <si>
    <t>ACTIVIDAD 1: Desarrollo de Cursos Recreativos y Semilleros de Formación Deportiva
ACTIVIDAD 2: Entrenamientos de los Seleccionados de Representación Deportiva
ACTIVIDAD 3: Participación con los Seleccionados en Torneos preparatorios
ACTIVIDAD 4: Participación en Juegos Ascun
ACTIVIDAD 5: Apoyo a participación a Juegos Nacionales Sintraunicol.
ACTIVIDAD 5: Ciclo travesías Unicauca
ACTIVIDAD 6: Caminatas Paso a paso 
ACTIVIDAD 7: Organización y apoyo a torneos de Facultad
ACTIVIDAD 8: Promoción de la Actividad Fisica.
ACTIVIDAD 8: Inscripciones, valoraciones y programación “Estilos de Vida Saludable”
ACTIVIDAD 9: Controles y Seguimiento "Estilos de Vida Saludable"
ACTIVIDAD 10: Préstamo de escenarios deportivos.
ACTIVIDAD 11: Préstamo de Implementación deportiva.
ACTIVIDAD 12: Estructuración del Programa Centro de Desarrollo Deportivo Infantil</t>
  </si>
  <si>
    <t xml:space="preserve">ACTIVIDAD 1: Actualización de caracterización del Proceso de gestión de la Planeación y Desarrollo Institucional 
</t>
  </si>
  <si>
    <t xml:space="preserve">ACTIVIDAD 1: Publicación de indicadores de gestión por procesos 
ACTIVIDAD 2: Actualización de Ficha de Indicadores de gestón
</t>
  </si>
  <si>
    <t xml:space="preserve">Actividad 1 : no se realizan actividades en el periodo 
</t>
  </si>
  <si>
    <t>ACTIVIDAD 1: Talleres y laboratorios de formación en artes (música, danzas, teatro, artes plasticas)  en Escuelas artisticas para la paz y la reconcialización en los territorios  (Sedes Popayán, Puerto Tejada, Timbiquí y Santander de Q)
ACTIVIDAD 2: Talleres y laboratorios de formación en artes (música, danzas, teatro, artes plasticas) para universitarios (Sedes Popayán y Santander de Q)
ACTIVIDAD 3. Talleres y laboratorios de formacion colectiva y creativa con los colectivos de danzas, música y teatro
ACTIVIDAD 4. Talleres de formación creativa en artes integradas para  estudiantes de primer semestre IP y IIP-2023</t>
  </si>
  <si>
    <t>ACTIVIDAD 1: Desarrollo de la apertura de la convocatoria de estimulos de cultura 2023
ACTIVIDAD 2: Conciertos, puestas en escena, conversatorios artisticos, seminarios, diplomados en cultura, artes y patrimonio y foros
ACTIVIDAD 3. Laboratorios creativos, talleres de formación artistica integrada
ACTIVIDAD 4. Talleres de formación de lectura y escritura creativa  (Sedes Popayán, Santander de Q y Municipios focalizados anualmente)
ACTIVIDAD 5. Conversatorios con sabedores y expertos académicos en el proyecto de ENREDARTE Dialogos de saberes interculturales en la región</t>
  </si>
  <si>
    <t>ACTIVIDAD 1: Rutas guiadas, difusión e implemetación de catedras en los museos con recorridos educativos y en espacios de interes cultural universitario y territoriales.
ACTIVIDAD 2: Registro y clasificación de piezas patrimoniales de acuerdo a los inventarios
ACTIVIDAD 3.  Construcción de un plan de apropiación del patrimonio cultural e historico para el año 2023-2027</t>
  </si>
  <si>
    <t xml:space="preserve">Actividad 1: “Talleres grupales y asesorías personalizadas en el área de matemáticas”
Actividad 2: Talleres grupales y asesorías personalizadas en lectura, escritura y oralidad”.
</t>
  </si>
  <si>
    <t>Actividad 1: “Talleres grupales y asesorías personalizadas en el área de matemáticas”
Actividad 2: Talleres grupales y asesorías personalizadas en lectura, escritura y oralidad”.</t>
  </si>
  <si>
    <t>ACTIVIDAD 1 : En este cuatrimestre no se realizan eventos</t>
  </si>
  <si>
    <t xml:space="preserve">ACTIVIDAD 1: no reportaron programcion </t>
  </si>
  <si>
    <t>ILUUKJGHDFSBN</t>
  </si>
  <si>
    <t>ACTIVIDAD 1: Contratacion de ops para el apoyo al programa de discapacidad.</t>
  </si>
  <si>
    <t xml:space="preserve">ACTIVIDAD 1: Discapacidad. formulación programa de discapacidad 
</t>
  </si>
  <si>
    <t xml:space="preserve">ACTIVIDAD 1: discapacidad: una actividad de asesoría y consultoría Universidad del Valle
</t>
  </si>
  <si>
    <t>ACTIVIDAD 1: Programar actividad con la Universidad del Valle</t>
  </si>
  <si>
    <t xml:space="preserve">actividad 1: no reportan progracion de actividades </t>
  </si>
  <si>
    <t>Formalización de Mineros Artesanales en la Región del NAYA de la Universidad del Cauca</t>
  </si>
  <si>
    <t xml:space="preserve">Contratos de exploración   y explotación minera piloto en la región del alto Naya  </t>
  </si>
  <si>
    <t xml:space="preserve">Documentos técnicos y jurídicos  </t>
  </si>
  <si>
    <t xml:space="preserve">No. De contratos legalizados </t>
  </si>
  <si>
    <t xml:space="preserve">No. De documentos presentados </t>
  </si>
  <si>
    <t>PLAN DE MANTENIMIENTO 2023 - 2027</t>
  </si>
  <si>
    <t>Mt2 Intervenidos</t>
  </si>
  <si>
    <t>ACTIVIDAD 1: Dos reuniones preparatorias en función del Centro de Pensamiento del Suroccidente Colombiano
ACTIVIDAD 2: Un documento de aportes al marco teórico
ACTIVIDAD 3. Un foro de contextualización de las realidades del sur occidente colombiano. (I Foro Permanente de Realidades del Suroccidente Colombiano - Rosas)
ACTIVIDAD 4. Contratación OPS en el manejo de Proyectos de Regalías (Presupuesto Oficina de Planeación)</t>
  </si>
  <si>
    <t>ACTIVIDAD 1: SOLICITAR ANTE EL CONSEJO DE FACULTAD DE CIENCIAS HUMANAS Y SOCIALES, EL ACTO ADMINISTRATIVO QUE PERMITE CONFORMAR EL COMITÉ ENCARGADO DE GUIAR EL PROCESO DE CONSOLIDACIÓN DEL CENTRO DE PENSAMIENTO DEL SUROCCIDENTE COLOMBIANO.
ACTIVIDAD 2: REALIZAR DOS REUNIONES CON PERSONAL ACADÉMICO ASIGNADO.
ACTIVIDAD 3. II SEMINARIO REGIONAL "DIALOGANDO CON LA HISTORIA" EN EL SUR- OCCIDENTE COLOMBIANO "MEMORIA, POBLAMIENTO Y CONFLICTO"
ACTIVIDAD 4. REUNIONES DE DESCRIPCIÓN DE COMPONENTES DEL PROYECTO DEL CENTRO DE PENSAMIENTO.</t>
  </si>
  <si>
    <t>ACTIVIDAD 1: REALIZAR DOS REUNIONES CON EL COMITÉ ACADÉMICO ASIGNADO PARA LA CONSOLIDACIÓN DEL CENTRO DE PENSAMIENTO.
ACTIVIDAD 2: REALIZAR DOS REUNIONES CON COMITÉ ACADÉMICO ASIGNADO PARA LA CONSOLIDACIÓN DEL CENTRO DE PENSAMIENTO Y EL CONTRATISTA EXPERTO EN LA FORMULACIÓN DEL PROYECTO.
ACTIVIDAD 3. ENTREGA DEL PRIMER BORRADOR DE FORMULACIÓN DE PROYECTO POR DE PARTE DEL CONTRATISTA EXPERTO, AL COMITÉ ACADÉMICO ASIGNADO POR EL CONSEJO DE FACULTAD.
ACTIVIDAD 4. FOROS DE CONOCIMIENTO Y CAPACITACIÓN.
ACTIVIDAD 5. VINCULAR A GRUPOS DE INVESTIGACIÓN AL PROYECTO DE CREACIÓN DEL CENTRO DE PENSAMIENTO. 
ACTIVIDAD 6. Un foro de contextualización de las realidades del sur occidente colombiano.</t>
  </si>
  <si>
    <t xml:space="preserve">ACTIVIDAD 1: Planeacion plan de mantenimiento vigencia 2023 -2027
ACTIVIDAD 2. proceso de licitacion </t>
  </si>
  <si>
    <t xml:space="preserve">ACTIVIDAD 1: proceso licitatorio
ACTIVIDAD 2: proceso de contratacion 
ACTIVIDAD 3.proceso de ejecucion </t>
  </si>
  <si>
    <t xml:space="preserve">ACTIVIDAD 1: Proceso de ejecucion 
ACTIVIDAD 2: proceso de liquidacion </t>
  </si>
  <si>
    <t>Mantenimiento preventivo y corrrectivo de bienes inmuebles Universidad del Cauca</t>
  </si>
  <si>
    <t xml:space="preserve">ACTIVIDAD 1. Contratación de nuevos perfiles profesionales articulados a las nuevas acciones a ejecutar para el periodo 2023
ACTIVIDAD 2. Gestiones previas a la adquisición de equipos de cómputo y soporte para la creación de productos audiovisuales
ACTIVIDAD 3. Avance documental con la propuesta del rediseño administrativo del Centro de Gestión de las Comunicaciones
</t>
  </si>
  <si>
    <t xml:space="preserve">ACTIVIDAD 1. Reunión de Caracterización de los productos comunicativos por área realizados por el Centro de Gestión de las Comunicaciones
ACTIVIDAD 2. Reunión avance de caracterización productos comunicativos 
</t>
  </si>
  <si>
    <t xml:space="preserve">ACTIVIDAD 1. Avance documental con la propuesta de estrategia de Comunicación Interna cumplimiento 
</t>
  </si>
  <si>
    <t xml:space="preserve">ACTIVIDAD 1: asiganación de tareas segun las areas y los perfiles delos profesionales 
ACTIVIDAD 2:  ejecución de las estrategias por medio de productos/procesos por parte de los profesionales
ACTIVIDAD 3.evaluación mensual de los productos/procesos ejecutados
ACTIVIDAD 4. evaluación anual de los productos procesos entregados por los profesionales 
ACTIVIDAD 5. Revisión de evidencias e informes mensuales de los profesionales </t>
  </si>
  <si>
    <t>BICENTENARIO</t>
  </si>
  <si>
    <t xml:space="preserve">ACTIVIDAD 1:  Preparación de Planos del Naya
ACTIVIDAD 2:  Preparación de Informe al Concejo Directivo  Universidad del Cauca.
ACTIVIDAD 3.  Asistencia a diferentes reuniones del  RPP 432 - Naya.
</t>
  </si>
  <si>
    <t xml:space="preserve">ACTIVIDAD 1:  Realización de declaración de Regalías del 1 Trimestre de 2023.
ACTIVIDAD 2: Firma del Rector de la Declaración de Regalias del 1 Trimestre de 2023 y Radicación.
 Actividad 3: Realización y Radicación del FBM del año 2022.
</t>
  </si>
  <si>
    <t>ACTIVIDAD 1:   Acercamientos a entidades de carácter público y privado de la Región del Naya.
ACTIVIDAD 2. Realización de Planos y Concepto de Áreas de Prospección.  
ACTIVIDAD 3. Realización de Posible Visita a las Áreas de futura Exploración y Explortación 
ACTIVIDAD 4. Realización de Informe.</t>
  </si>
  <si>
    <t>ACTIVIDAD 1. Realización de declaración de Regalías del 2 Trimestre de 2023.
ACTIVIDAD 2.  Firma del Rector de la Declaración de Regalías del 2 Trimestre de 2023
ACTIVIDAD 3. Radicación de la Declaración de Regalías.</t>
  </si>
  <si>
    <t>ACTIVIDAD 1:  Reunión con posibles entidades interesadas en realizar Alianzas con la Universidad del Cauca para la Exploración y Explotación de las 2 áreas escogidas.
ACTIVIDAD 2: Estudio de la figura jurídica a escojer por la Oficina Jurídica y La Asesora Abogada del Proyecto. 
ACTIVIDAD 3. Presentación de la Figura Jurídica al Concejo Directivo de la Universidad del Cauca.
ACTIVIDAD 4.  Socialización a las entidades de la Región del Naya de la figura jurídica escojida por la Universida del Cauca para realizar la Alianza de Exploración y Explotación del RPP 432.
ACTIVIDAD 5. Firma de la Figura Jurídica con las entidades que realizarán la Alianza de Exploración y Explotación  en  las áreas pilotos escojidas.</t>
  </si>
  <si>
    <t>ACTIVIDAD 1:  Realización dedeclaración de Regalías del 3 Trimestre de 2023
ACTIVIDAD 2: Firma del Rector de la Declaración de Regalías del 3 Trimestre de 2023.
 ACTIVIDAD 3. Radicación de laDeclaración de Regalías.
ACTIVIDAD 4.  Declaración de Regalías del 4 Trimestre de 2023.
ACTIVIDAD 5. Firma del Rector de la Declaración de Regalías  y Radicación .</t>
  </si>
  <si>
    <t xml:space="preserve">hoja # 1 - Proyectos  Inversión  </t>
  </si>
  <si>
    <t>PROGRAMACIÓN DE GESTION Y PRODUCTOS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</si>
</sst>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_(* #,##0_);_(* \(#,##0\);_(* &quot;-&quot;??_);_(@_)"/>
    <numFmt numFmtId="166" formatCode="0.000"/>
  </numFmts>
  <fonts count="48">
    <font>
      <sz val="11"/>
      <color theme="1"/>
      <name val="Calibri"/>
      <family val="2"/>
      <scheme val="minor"/>
    </font>
    <font>
      <sz val="11"/>
      <color theme="1"/>
      <name val="Calibri"/>
      <family val="2"/>
      <scheme val="minor"/>
    </font>
    <font>
      <sz val="12"/>
      <color theme="1"/>
      <name val="Arial"/>
      <family val="2"/>
    </font>
    <font>
      <sz val="12"/>
      <color rgb="FF000000"/>
      <name val="Arimo"/>
    </font>
    <font>
      <sz val="10"/>
      <name val="Arial"/>
      <family val="2"/>
    </font>
    <font>
      <sz val="12"/>
      <color theme="1"/>
      <name val="ArialMT"/>
      <family val="2"/>
    </font>
    <font>
      <sz val="72"/>
      <color theme="1"/>
      <name val="Arial"/>
      <family val="2"/>
    </font>
    <font>
      <b/>
      <sz val="72"/>
      <color rgb="FF000000"/>
      <name val="Arial"/>
      <family val="2"/>
    </font>
    <font>
      <sz val="9"/>
      <color theme="1"/>
      <name val="Arial"/>
      <family val="2"/>
    </font>
    <font>
      <sz val="14"/>
      <color theme="1"/>
      <name val="Calibri"/>
      <family val="2"/>
      <scheme val="minor"/>
    </font>
    <font>
      <b/>
      <sz val="12"/>
      <color theme="0"/>
      <name val="Arial"/>
      <family val="2"/>
    </font>
    <font>
      <b/>
      <sz val="14"/>
      <color theme="0"/>
      <name val="Arial"/>
      <family val="2"/>
    </font>
    <font>
      <sz val="14"/>
      <color rgb="FF000000"/>
      <name val="Calibri"/>
      <family val="2"/>
      <scheme val="minor"/>
    </font>
    <font>
      <b/>
      <sz val="14"/>
      <color theme="1"/>
      <name val="Calibri"/>
      <family val="2"/>
      <scheme val="minor"/>
    </font>
    <font>
      <b/>
      <sz val="14"/>
      <color rgb="FF000000"/>
      <name val="Calibri"/>
      <family val="2"/>
      <scheme val="minor"/>
    </font>
    <font>
      <sz val="12"/>
      <color theme="1"/>
      <name val="Calibri"/>
      <family val="2"/>
      <scheme val="minor"/>
    </font>
    <font>
      <sz val="14"/>
      <name val="Calibri"/>
      <family val="2"/>
      <scheme val="minor"/>
    </font>
    <font>
      <b/>
      <i/>
      <sz val="14"/>
      <color rgb="FF000000"/>
      <name val="Calibri"/>
      <family val="2"/>
      <scheme val="minor"/>
    </font>
    <font>
      <sz val="22"/>
      <color rgb="FF000000"/>
      <name val="Calibri"/>
      <family val="2"/>
      <scheme val="minor"/>
    </font>
    <font>
      <sz val="22"/>
      <name val="Calibri"/>
      <family val="2"/>
      <scheme val="minor"/>
    </font>
    <font>
      <sz val="24"/>
      <color rgb="FF000000"/>
      <name val="Calibri"/>
      <family val="2"/>
      <scheme val="minor"/>
    </font>
    <font>
      <sz val="24"/>
      <name val="Calibri"/>
      <family val="2"/>
      <scheme val="minor"/>
    </font>
    <font>
      <sz val="22"/>
      <color theme="1"/>
      <name val="Calibri"/>
      <family val="2"/>
      <scheme val="minor"/>
    </font>
    <font>
      <sz val="12"/>
      <color theme="0"/>
      <name val="Arial"/>
      <family val="2"/>
    </font>
    <font>
      <b/>
      <sz val="28"/>
      <color rgb="FF000000"/>
      <name val="Arial"/>
      <family val="2"/>
    </font>
    <font>
      <sz val="12"/>
      <color rgb="FF000000"/>
      <name val="Arial"/>
      <family val="2"/>
    </font>
    <font>
      <b/>
      <sz val="22"/>
      <color rgb="FF000000"/>
      <name val="Arial"/>
      <family val="2"/>
    </font>
    <font>
      <b/>
      <sz val="24"/>
      <color rgb="FF000000"/>
      <name val="Arial"/>
      <family val="2"/>
    </font>
    <font>
      <b/>
      <sz val="12"/>
      <color rgb="FFFFFFFF"/>
      <name val="Arial"/>
      <family val="2"/>
    </font>
    <font>
      <b/>
      <sz val="28"/>
      <color theme="4" tint="-0.499984740745262"/>
      <name val="Arial"/>
      <family val="2"/>
    </font>
    <font>
      <b/>
      <sz val="26"/>
      <color theme="4" tint="-0.499984740745262"/>
      <name val="Arial"/>
      <family val="2"/>
    </font>
    <font>
      <b/>
      <sz val="28"/>
      <color theme="4" tint="-0.249977111117893"/>
      <name val="Arial"/>
      <family val="2"/>
    </font>
    <font>
      <b/>
      <sz val="72"/>
      <color theme="4" tint="-0.249977111117893"/>
      <name val="Arial"/>
      <family val="2"/>
    </font>
    <font>
      <b/>
      <sz val="26"/>
      <color theme="4" tint="-0.249977111117893"/>
      <name val="Arial"/>
      <family val="2"/>
    </font>
    <font>
      <b/>
      <sz val="11"/>
      <color theme="1"/>
      <name val="Calibri"/>
      <family val="2"/>
      <scheme val="minor"/>
    </font>
    <font>
      <sz val="16"/>
      <color theme="1"/>
      <name val="Calibri"/>
      <family val="2"/>
      <scheme val="minor"/>
    </font>
    <font>
      <sz val="12"/>
      <color theme="1"/>
      <name val="Calibri"/>
      <family val="2"/>
    </font>
    <font>
      <sz val="16"/>
      <color theme="1"/>
      <name val="Calibri"/>
      <family val="2"/>
    </font>
    <font>
      <sz val="14"/>
      <color theme="1"/>
      <name val="Calibri"/>
      <family val="2"/>
    </font>
    <font>
      <b/>
      <sz val="16"/>
      <color rgb="FFFFFFFF"/>
      <name val="Calibri"/>
      <family val="2"/>
      <scheme val="minor"/>
    </font>
    <font>
      <sz val="16"/>
      <color rgb="FF000000"/>
      <name val="Calibri"/>
      <family val="2"/>
      <scheme val="minor"/>
    </font>
    <font>
      <b/>
      <sz val="16"/>
      <color theme="1"/>
      <name val="Calibri"/>
      <family val="2"/>
      <scheme val="minor"/>
    </font>
    <font>
      <b/>
      <sz val="14"/>
      <color rgb="FFFFFFFF"/>
      <name val="Arial"/>
      <family val="2"/>
    </font>
    <font>
      <b/>
      <sz val="20"/>
      <color rgb="FFFFFFFF"/>
      <name val="Arial"/>
      <family val="2"/>
    </font>
    <font>
      <b/>
      <sz val="24"/>
      <color rgb="FFFFFFFF"/>
      <name val="Arial"/>
      <family val="2"/>
    </font>
    <font>
      <b/>
      <sz val="14"/>
      <color rgb="FFFFFFFF"/>
      <name val="Calibri"/>
      <family val="2"/>
      <scheme val="minor"/>
    </font>
    <font>
      <sz val="11"/>
      <color rgb="FF000000"/>
      <name val="Calibri"/>
      <family val="2"/>
    </font>
    <font>
      <sz val="12"/>
      <color theme="1"/>
      <name val="Calibri"/>
      <family val="2"/>
    </font>
  </fonts>
  <fills count="42">
    <fill>
      <patternFill patternType="none"/>
    </fill>
    <fill>
      <patternFill patternType="gray125"/>
    </fill>
    <fill>
      <patternFill patternType="solid">
        <fgColor theme="4" tint="0.39997558519241921"/>
        <bgColor indexed="64"/>
      </patternFill>
    </fill>
    <fill>
      <patternFill patternType="solid">
        <fgColor theme="5" tint="0.39997558519241921"/>
        <bgColor rgb="FFFF0000"/>
      </patternFill>
    </fill>
    <fill>
      <patternFill patternType="solid">
        <fgColor theme="4" tint="0.39997558519241921"/>
        <bgColor rgb="FFFF0000"/>
      </patternFill>
    </fill>
    <fill>
      <patternFill patternType="solid">
        <fgColor theme="5" tint="0.39997558519241921"/>
        <bgColor indexed="64"/>
      </patternFill>
    </fill>
    <fill>
      <patternFill patternType="solid">
        <fgColor theme="0"/>
        <bgColor indexed="64"/>
      </patternFill>
    </fill>
    <fill>
      <patternFill patternType="solid">
        <fgColor theme="9" tint="-0.249977111117893"/>
        <bgColor rgb="FFFF0000"/>
      </patternFill>
    </fill>
    <fill>
      <patternFill patternType="solid">
        <fgColor theme="5" tint="-0.249977111117893"/>
        <bgColor rgb="FFFF0000"/>
      </patternFill>
    </fill>
    <fill>
      <patternFill patternType="solid">
        <fgColor rgb="FF92D050"/>
        <bgColor rgb="FFFF0000"/>
      </patternFill>
    </fill>
    <fill>
      <patternFill patternType="solid">
        <fgColor rgb="FF0070C0"/>
        <bgColor rgb="FFFF0000"/>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E2F3"/>
        <bgColor rgb="FFD9E2F3"/>
      </patternFill>
    </fill>
    <fill>
      <patternFill patternType="solid">
        <fgColor theme="3" tint="0.59999389629810485"/>
        <bgColor rgb="FFFF0000"/>
      </patternFill>
    </fill>
    <fill>
      <patternFill patternType="solid">
        <fgColor theme="2" tint="-0.249977111117893"/>
        <bgColor rgb="FFFF0000"/>
      </patternFill>
    </fill>
    <fill>
      <patternFill patternType="solid">
        <fgColor theme="0" tint="-4.9989318521683403E-2"/>
        <bgColor theme="4"/>
      </patternFill>
    </fill>
    <fill>
      <patternFill patternType="solid">
        <fgColor theme="0" tint="-4.9989318521683403E-2"/>
        <bgColor rgb="FFFF0000"/>
      </patternFill>
    </fill>
    <fill>
      <patternFill patternType="solid">
        <fgColor theme="0" tint="-4.9989318521683403E-2"/>
        <bgColor rgb="FFFFFFFF"/>
      </patternFill>
    </fill>
    <fill>
      <patternFill patternType="solid">
        <fgColor theme="0" tint="-4.9989318521683403E-2"/>
        <bgColor rgb="FF4A86E8"/>
      </patternFill>
    </fill>
    <fill>
      <patternFill patternType="solid">
        <fgColor theme="0" tint="-4.9989318521683403E-2"/>
        <bgColor theme="0"/>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rgb="FFFF0000"/>
      </patternFill>
    </fill>
    <fill>
      <patternFill patternType="solid">
        <fgColor theme="3"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BDD6EE"/>
        <bgColor rgb="FFBDD6EE"/>
      </patternFill>
    </fill>
    <fill>
      <patternFill patternType="solid">
        <fgColor theme="9" tint="0.59999389629810485"/>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79998168889431442"/>
        <bgColor rgb="FFBDD6EE"/>
      </patternFill>
    </fill>
    <fill>
      <patternFill patternType="solid">
        <fgColor rgb="FFF2F2F2"/>
        <bgColor rgb="FFF2F2F2"/>
      </patternFill>
    </fill>
    <fill>
      <patternFill patternType="solid">
        <fgColor theme="2" tint="-0.249977111117893"/>
        <bgColor indexed="64"/>
      </patternFill>
    </fill>
    <fill>
      <patternFill patternType="solid">
        <fgColor theme="2" tint="-0.249977111117893"/>
        <bgColor rgb="FFBDD6EE"/>
      </patternFill>
    </fill>
    <fill>
      <patternFill patternType="solid">
        <fgColor theme="3" tint="0.59999389629810485"/>
        <bgColor rgb="FFBDD6EE"/>
      </patternFill>
    </fill>
    <fill>
      <patternFill patternType="solid">
        <fgColor rgb="FF43E552"/>
        <bgColor indexed="64"/>
      </patternFill>
    </fill>
    <fill>
      <patternFill patternType="solid">
        <fgColor rgb="FF00B050"/>
        <bgColor indexed="64"/>
      </patternFill>
    </fill>
    <fill>
      <patternFill patternType="solid">
        <fgColor rgb="FFF5652B"/>
        <bgColor indexed="64"/>
      </patternFill>
    </fill>
    <fill>
      <patternFill patternType="solid">
        <fgColor rgb="FFFF0000"/>
        <bgColor indexed="64"/>
      </patternFill>
    </fill>
    <fill>
      <patternFill patternType="solid">
        <fgColor rgb="FFAEABAB"/>
        <bgColor rgb="FFAEABAB"/>
      </patternFill>
    </fill>
    <fill>
      <patternFill patternType="solid">
        <fgColor rgb="FFADB9CA"/>
        <bgColor rgb="FFADB9CA"/>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s>
  <cellStyleXfs count="9">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4" fillId="0" borderId="0" applyFont="0" applyFill="0" applyBorder="0" applyAlignment="0" applyProtection="0"/>
    <xf numFmtId="0" fontId="5" fillId="0" borderId="0"/>
    <xf numFmtId="0" fontId="4" fillId="0" borderId="0"/>
    <xf numFmtId="43" fontId="1" fillId="0" borderId="0" applyFont="0" applyFill="0" applyBorder="0" applyAlignment="0" applyProtection="0"/>
    <xf numFmtId="0" fontId="46" fillId="0" borderId="0"/>
  </cellStyleXfs>
  <cellXfs count="366">
    <xf numFmtId="0" fontId="0" fillId="0" borderId="0" xfId="0"/>
    <xf numFmtId="0" fontId="8" fillId="0" borderId="0" xfId="0" applyFont="1" applyProtection="1">
      <protection hidden="1"/>
    </xf>
    <xf numFmtId="0" fontId="0" fillId="0" borderId="0" xfId="0" applyAlignment="1">
      <alignment horizontal="center" vertical="center"/>
    </xf>
    <xf numFmtId="0" fontId="16" fillId="12" borderId="1" xfId="0" applyFont="1" applyFill="1" applyBorder="1" applyAlignment="1">
      <alignment horizontal="center" vertical="center"/>
    </xf>
    <xf numFmtId="0" fontId="2" fillId="0" borderId="0" xfId="2" applyFont="1"/>
    <xf numFmtId="0" fontId="25" fillId="13" borderId="0" xfId="2" applyFont="1" applyFill="1" applyAlignment="1">
      <alignment horizontal="left"/>
    </xf>
    <xf numFmtId="0" fontId="25" fillId="13" borderId="0" xfId="2" applyFont="1" applyFill="1" applyAlignment="1">
      <alignment horizontal="center" vertical="center"/>
    </xf>
    <xf numFmtId="0" fontId="26" fillId="13" borderId="0" xfId="2" applyFont="1" applyFill="1" applyAlignment="1">
      <alignment horizontal="left"/>
    </xf>
    <xf numFmtId="0" fontId="27" fillId="13" borderId="0" xfId="2" applyFont="1" applyFill="1" applyAlignment="1">
      <alignment horizontal="left"/>
    </xf>
    <xf numFmtId="0" fontId="8" fillId="0" borderId="0" xfId="0" applyFont="1" applyAlignment="1" applyProtection="1">
      <alignment horizontal="center" vertical="center"/>
      <protection hidden="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9" fillId="12" borderId="1" xfId="0" applyFont="1" applyFill="1" applyBorder="1" applyAlignment="1">
      <alignment horizontal="center" vertical="center"/>
    </xf>
    <xf numFmtId="1" fontId="15" fillId="12" borderId="1" xfId="0" applyNumberFormat="1" applyFont="1" applyFill="1" applyBorder="1" applyAlignment="1">
      <alignment horizontal="center" vertical="center" wrapText="1"/>
    </xf>
    <xf numFmtId="0" fontId="15" fillId="0" borderId="0" xfId="0" applyFont="1"/>
    <xf numFmtId="0" fontId="15" fillId="24" borderId="1" xfId="0" applyFont="1" applyFill="1" applyBorder="1" applyAlignment="1">
      <alignment horizontal="left" vertical="center" wrapText="1"/>
    </xf>
    <xf numFmtId="0" fontId="15" fillId="22" borderId="1" xfId="0" applyFont="1" applyFill="1" applyBorder="1" applyAlignment="1">
      <alignment horizontal="left" vertical="center" wrapText="1"/>
    </xf>
    <xf numFmtId="0" fontId="15" fillId="0" borderId="0" xfId="0" applyFont="1" applyAlignment="1">
      <alignment horizontal="center" vertical="center"/>
    </xf>
    <xf numFmtId="0" fontId="12" fillId="17" borderId="1" xfId="0" applyFont="1" applyFill="1" applyBorder="1" applyAlignment="1">
      <alignment horizontal="center" vertical="center" wrapText="1"/>
    </xf>
    <xf numFmtId="165" fontId="9" fillId="12" borderId="1" xfId="0" applyNumberFormat="1" applyFont="1" applyFill="1" applyBorder="1" applyAlignment="1">
      <alignment horizontal="center" vertical="center" wrapText="1"/>
    </xf>
    <xf numFmtId="0" fontId="12" fillId="19" borderId="1" xfId="0" applyFont="1" applyFill="1" applyBorder="1" applyAlignment="1">
      <alignment horizontal="center" vertical="center" wrapText="1"/>
    </xf>
    <xf numFmtId="1" fontId="9" fillId="12" borderId="1" xfId="0" applyNumberFormat="1" applyFont="1" applyFill="1" applyBorder="1" applyAlignment="1">
      <alignment horizontal="center" vertical="center" wrapText="1"/>
    </xf>
    <xf numFmtId="0" fontId="12" fillId="20"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15" fillId="24" borderId="24" xfId="0" applyFont="1" applyFill="1" applyBorder="1" applyAlignment="1">
      <alignment horizontal="left" vertical="center" wrapText="1"/>
    </xf>
    <xf numFmtId="0" fontId="15" fillId="22" borderId="24" xfId="0" applyFont="1" applyFill="1" applyBorder="1" applyAlignment="1">
      <alignment horizontal="left" vertical="center" wrapText="1"/>
    </xf>
    <xf numFmtId="0" fontId="10" fillId="5" borderId="33" xfId="0" applyFont="1" applyFill="1" applyBorder="1" applyAlignment="1" applyProtection="1">
      <alignment horizontal="center" vertical="center"/>
      <protection hidden="1"/>
    </xf>
    <xf numFmtId="0" fontId="10" fillId="5" borderId="13" xfId="0" applyFont="1" applyFill="1" applyBorder="1" applyAlignment="1" applyProtection="1">
      <alignment horizontal="center" vertical="center"/>
      <protection hidden="1"/>
    </xf>
    <xf numFmtId="0" fontId="10" fillId="5" borderId="30" xfId="0" applyFont="1" applyFill="1" applyBorder="1" applyAlignment="1" applyProtection="1">
      <alignment horizontal="center" vertical="center"/>
      <protection hidden="1"/>
    </xf>
    <xf numFmtId="0" fontId="9" fillId="6" borderId="1" xfId="0" applyFont="1" applyFill="1" applyBorder="1" applyAlignment="1">
      <alignment horizontal="center" vertical="center" wrapText="1"/>
    </xf>
    <xf numFmtId="0" fontId="10" fillId="3" borderId="33" xfId="0" applyFont="1" applyFill="1" applyBorder="1" applyAlignment="1" applyProtection="1">
      <alignment horizontal="center" vertical="center" wrapText="1"/>
      <protection hidden="1"/>
    </xf>
    <xf numFmtId="9" fontId="10" fillId="9" borderId="12" xfId="1" applyFont="1" applyFill="1" applyBorder="1" applyAlignment="1" applyProtection="1">
      <alignment horizontal="center" vertical="center" wrapText="1"/>
      <protection hidden="1"/>
    </xf>
    <xf numFmtId="0" fontId="16" fillId="12" borderId="1" xfId="0" applyFont="1" applyFill="1" applyBorder="1" applyAlignment="1">
      <alignment horizontal="center" vertical="center" wrapText="1"/>
    </xf>
    <xf numFmtId="0" fontId="10" fillId="3" borderId="30" xfId="0" applyFont="1" applyFill="1" applyBorder="1" applyAlignment="1" applyProtection="1">
      <alignment horizontal="center" vertical="center" wrapText="1"/>
      <protection hidden="1"/>
    </xf>
    <xf numFmtId="0" fontId="10" fillId="9" borderId="12" xfId="0" applyFont="1" applyFill="1" applyBorder="1" applyAlignment="1" applyProtection="1">
      <alignment horizontal="center" vertical="center"/>
      <protection hidden="1"/>
    </xf>
    <xf numFmtId="1" fontId="10" fillId="9" borderId="12" xfId="1" applyNumberFormat="1" applyFont="1" applyFill="1" applyBorder="1" applyAlignment="1" applyProtection="1">
      <alignment horizontal="center" vertical="center" wrapText="1"/>
      <protection hidden="1"/>
    </xf>
    <xf numFmtId="1" fontId="10" fillId="9" borderId="12" xfId="0" applyNumberFormat="1" applyFont="1" applyFill="1" applyBorder="1" applyAlignment="1" applyProtection="1">
      <alignment horizontal="center" vertical="center"/>
      <protection hidden="1"/>
    </xf>
    <xf numFmtId="1" fontId="10" fillId="9" borderId="12" xfId="1" applyNumberFormat="1" applyFont="1" applyFill="1" applyBorder="1" applyAlignment="1" applyProtection="1">
      <alignment horizontal="center" vertical="center"/>
      <protection hidden="1"/>
    </xf>
    <xf numFmtId="1" fontId="10" fillId="9" borderId="30" xfId="1" applyNumberFormat="1" applyFont="1" applyFill="1" applyBorder="1" applyAlignment="1" applyProtection="1">
      <alignment horizontal="center" vertical="center"/>
      <protection hidden="1"/>
    </xf>
    <xf numFmtId="0" fontId="28" fillId="15" borderId="7" xfId="1" applyNumberFormat="1" applyFont="1" applyFill="1" applyBorder="1" applyAlignment="1" applyProtection="1">
      <alignment horizontal="center" vertical="center" wrapText="1"/>
      <protection hidden="1"/>
    </xf>
    <xf numFmtId="0" fontId="28" fillId="15" borderId="37" xfId="1" applyNumberFormat="1" applyFont="1" applyFill="1" applyBorder="1" applyAlignment="1" applyProtection="1">
      <alignment horizontal="center" vertical="center" wrapText="1"/>
      <protection hidden="1"/>
    </xf>
    <xf numFmtId="0" fontId="28" fillId="14" borderId="7" xfId="1" applyNumberFormat="1" applyFont="1" applyFill="1" applyBorder="1" applyAlignment="1" applyProtection="1">
      <alignment horizontal="center" vertical="center" wrapText="1"/>
      <protection hidden="1"/>
    </xf>
    <xf numFmtId="0" fontId="28" fillId="14" borderId="37" xfId="1" applyNumberFormat="1" applyFont="1" applyFill="1" applyBorder="1" applyAlignment="1" applyProtection="1">
      <alignment horizontal="center" vertical="center" wrapText="1"/>
      <protection hidden="1"/>
    </xf>
    <xf numFmtId="0" fontId="28" fillId="9" borderId="7" xfId="1" applyNumberFormat="1" applyFont="1" applyFill="1" applyBorder="1" applyAlignment="1" applyProtection="1">
      <alignment horizontal="center" vertical="center" wrapText="1"/>
      <protection hidden="1"/>
    </xf>
    <xf numFmtId="0" fontId="28" fillId="9" borderId="37" xfId="1" applyNumberFormat="1" applyFont="1" applyFill="1" applyBorder="1" applyAlignment="1" applyProtection="1">
      <alignment horizontal="center" vertical="center" wrapText="1"/>
      <protection hidden="1"/>
    </xf>
    <xf numFmtId="9" fontId="28" fillId="7" borderId="33" xfId="1" applyFont="1" applyFill="1" applyBorder="1" applyAlignment="1" applyProtection="1">
      <alignment horizontal="center" vertical="center" wrapText="1"/>
      <protection hidden="1"/>
    </xf>
    <xf numFmtId="9" fontId="28" fillId="7" borderId="13" xfId="1" applyFont="1" applyFill="1" applyBorder="1" applyAlignment="1" applyProtection="1">
      <alignment horizontal="center" vertical="center" wrapText="1"/>
      <protection hidden="1"/>
    </xf>
    <xf numFmtId="9" fontId="28" fillId="7" borderId="37" xfId="1" applyFont="1" applyFill="1" applyBorder="1" applyAlignment="1" applyProtection="1">
      <alignment horizontal="center" vertical="center" textRotation="90" wrapText="1"/>
      <protection hidden="1"/>
    </xf>
    <xf numFmtId="9" fontId="28" fillId="8" borderId="7" xfId="1" applyFont="1" applyFill="1" applyBorder="1" applyAlignment="1" applyProtection="1">
      <alignment horizontal="center" vertical="center" wrapText="1"/>
      <protection hidden="1"/>
    </xf>
    <xf numFmtId="9" fontId="28" fillId="8" borderId="37" xfId="1" applyFont="1" applyFill="1" applyBorder="1" applyAlignment="1" applyProtection="1">
      <alignment horizontal="center" vertical="center" wrapText="1"/>
      <protection hidden="1"/>
    </xf>
    <xf numFmtId="0" fontId="15" fillId="26" borderId="1" xfId="0" applyFont="1" applyFill="1" applyBorder="1" applyAlignment="1">
      <alignment horizontal="left" vertical="center" wrapText="1"/>
    </xf>
    <xf numFmtId="0" fontId="36" fillId="27" borderId="1" xfId="0" applyFont="1" applyFill="1" applyBorder="1" applyAlignment="1">
      <alignment horizontal="left" vertical="center" wrapText="1"/>
    </xf>
    <xf numFmtId="0" fontId="15" fillId="26" borderId="24" xfId="0" applyFont="1" applyFill="1" applyBorder="1" applyAlignment="1">
      <alignment horizontal="left" vertical="center" wrapText="1"/>
    </xf>
    <xf numFmtId="0" fontId="15" fillId="29" borderId="17" xfId="0" applyFont="1" applyFill="1" applyBorder="1" applyAlignment="1">
      <alignment horizontal="left" vertical="center" wrapText="1"/>
    </xf>
    <xf numFmtId="0" fontId="35" fillId="29" borderId="19" xfId="0" applyFont="1" applyFill="1" applyBorder="1" applyAlignment="1">
      <alignment horizontal="center" vertical="center" wrapText="1"/>
    </xf>
    <xf numFmtId="0" fontId="15" fillId="29" borderId="15" xfId="0" applyFont="1" applyFill="1" applyBorder="1" applyAlignment="1">
      <alignment horizontal="left" vertical="center" wrapText="1"/>
    </xf>
    <xf numFmtId="0" fontId="35" fillId="29" borderId="1" xfId="0" applyFont="1" applyFill="1" applyBorder="1" applyAlignment="1">
      <alignment horizontal="center" vertical="center" wrapText="1"/>
    </xf>
    <xf numFmtId="0" fontId="15" fillId="29" borderId="26" xfId="0" applyFont="1" applyFill="1" applyBorder="1" applyAlignment="1">
      <alignment horizontal="left" vertical="center" wrapText="1"/>
    </xf>
    <xf numFmtId="0" fontId="35" fillId="29" borderId="24" xfId="0" applyFont="1" applyFill="1" applyBorder="1" applyAlignment="1">
      <alignment horizontal="center" vertical="center" wrapText="1"/>
    </xf>
    <xf numFmtId="0" fontId="15" fillId="24" borderId="19" xfId="0" applyFont="1" applyFill="1" applyBorder="1" applyAlignment="1">
      <alignment horizontal="left" vertical="center" wrapText="1"/>
    </xf>
    <xf numFmtId="0" fontId="35" fillId="24" borderId="19" xfId="0" applyFont="1" applyFill="1" applyBorder="1" applyAlignment="1">
      <alignment horizontal="center" vertical="center" wrapText="1"/>
    </xf>
    <xf numFmtId="0" fontId="35" fillId="24" borderId="1" xfId="0" applyFont="1" applyFill="1" applyBorder="1" applyAlignment="1">
      <alignment horizontal="center" vertical="center" wrapText="1"/>
    </xf>
    <xf numFmtId="0" fontId="35" fillId="24" borderId="24" xfId="0" applyFont="1" applyFill="1" applyBorder="1" applyAlignment="1">
      <alignment horizontal="center" vertical="center" wrapText="1"/>
    </xf>
    <xf numFmtId="0" fontId="15" fillId="22" borderId="19" xfId="0" applyFont="1" applyFill="1" applyBorder="1" applyAlignment="1">
      <alignment horizontal="left" vertical="center" wrapText="1"/>
    </xf>
    <xf numFmtId="0" fontId="35" fillId="22" borderId="19" xfId="0" applyFont="1" applyFill="1" applyBorder="1" applyAlignment="1">
      <alignment horizontal="center" vertical="center" wrapText="1"/>
    </xf>
    <xf numFmtId="0" fontId="35" fillId="22" borderId="1" xfId="0" applyFont="1" applyFill="1" applyBorder="1" applyAlignment="1">
      <alignment horizontal="center" vertical="center" wrapText="1"/>
    </xf>
    <xf numFmtId="0" fontId="35" fillId="22" borderId="24" xfId="0" applyFont="1" applyFill="1" applyBorder="1" applyAlignment="1">
      <alignment horizontal="center" vertical="center" wrapText="1"/>
    </xf>
    <xf numFmtId="0" fontId="35" fillId="2" borderId="19"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4" xfId="0" applyFont="1" applyFill="1" applyBorder="1" applyAlignment="1">
      <alignment horizontal="center" vertical="center"/>
    </xf>
    <xf numFmtId="0" fontId="10" fillId="9" borderId="33" xfId="0" applyFont="1" applyFill="1" applyBorder="1" applyAlignment="1" applyProtection="1">
      <alignment horizontal="center" vertical="center"/>
      <protection hidden="1"/>
    </xf>
    <xf numFmtId="9" fontId="10" fillId="9" borderId="13" xfId="1" applyFont="1" applyFill="1" applyBorder="1" applyAlignment="1" applyProtection="1">
      <alignment horizontal="center" vertical="center" wrapText="1"/>
      <protection hidden="1"/>
    </xf>
    <xf numFmtId="1" fontId="10" fillId="9" borderId="33" xfId="1" applyNumberFormat="1" applyFont="1" applyFill="1" applyBorder="1" applyAlignment="1" applyProtection="1">
      <alignment horizontal="center" vertical="center" wrapText="1"/>
      <protection hidden="1"/>
    </xf>
    <xf numFmtId="0" fontId="16" fillId="6" borderId="19" xfId="0"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xf>
    <xf numFmtId="0" fontId="9" fillId="6" borderId="21" xfId="0" applyFont="1" applyFill="1" applyBorder="1" applyAlignment="1">
      <alignment vertical="center" wrapText="1"/>
    </xf>
    <xf numFmtId="0" fontId="9" fillId="6" borderId="21" xfId="0" applyFont="1" applyFill="1" applyBorder="1" applyAlignment="1">
      <alignment horizontal="justify" vertical="center"/>
    </xf>
    <xf numFmtId="0" fontId="16" fillId="6" borderId="24" xfId="0" applyFont="1" applyFill="1" applyBorder="1" applyAlignment="1">
      <alignment horizontal="left" vertical="center" wrapText="1"/>
    </xf>
    <xf numFmtId="0" fontId="16" fillId="6" borderId="24"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9" fillId="12" borderId="29"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12" borderId="21" xfId="0" applyFont="1" applyFill="1" applyBorder="1" applyAlignment="1">
      <alignment horizontal="center" vertical="center"/>
    </xf>
    <xf numFmtId="0" fontId="15" fillId="12" borderId="21" xfId="6" applyFont="1" applyFill="1" applyBorder="1" applyAlignment="1">
      <alignment horizontal="center" vertical="center"/>
    </xf>
    <xf numFmtId="1" fontId="15" fillId="12" borderId="21" xfId="0" applyNumberFormat="1"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26" borderId="15" xfId="0" applyFont="1" applyFill="1" applyBorder="1" applyAlignment="1">
      <alignment horizontal="left" vertical="center" wrapText="1"/>
    </xf>
    <xf numFmtId="0" fontId="35" fillId="28" borderId="19" xfId="0" applyFont="1" applyFill="1" applyBorder="1" applyAlignment="1">
      <alignment horizontal="center" vertical="center"/>
    </xf>
    <xf numFmtId="0" fontId="35" fillId="28" borderId="1" xfId="0" applyFont="1" applyFill="1" applyBorder="1" applyAlignment="1">
      <alignment horizontal="center" vertical="center"/>
    </xf>
    <xf numFmtId="0" fontId="35" fillId="28" borderId="24" xfId="0" applyFont="1" applyFill="1" applyBorder="1" applyAlignment="1">
      <alignment horizontal="center" vertical="center"/>
    </xf>
    <xf numFmtId="0" fontId="35" fillId="26" borderId="3" xfId="0" applyFont="1" applyFill="1" applyBorder="1" applyAlignment="1">
      <alignment horizontal="center" vertical="center" wrapText="1"/>
    </xf>
    <xf numFmtId="0" fontId="35" fillId="26" borderId="29"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23" xfId="0" applyFont="1" applyFill="1" applyBorder="1" applyAlignment="1">
      <alignment horizontal="center" vertical="center"/>
    </xf>
    <xf numFmtId="0" fontId="15" fillId="26" borderId="38" xfId="0" applyFont="1" applyFill="1" applyBorder="1" applyAlignment="1">
      <alignment horizontal="left" vertical="center" wrapText="1"/>
    </xf>
    <xf numFmtId="0" fontId="13" fillId="12"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28" fillId="10" borderId="12" xfId="1" applyNumberFormat="1" applyFont="1" applyFill="1" applyBorder="1" applyAlignment="1" applyProtection="1">
      <alignment horizontal="center" vertical="center"/>
      <protection hidden="1"/>
    </xf>
    <xf numFmtId="0" fontId="12" fillId="6" borderId="1" xfId="0" applyFont="1" applyFill="1" applyBorder="1" applyAlignment="1">
      <alignment horizontal="center" vertical="center" wrapText="1"/>
    </xf>
    <xf numFmtId="0" fontId="38" fillId="32" borderId="39"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6" borderId="3" xfId="0" applyFont="1" applyFill="1" applyBorder="1" applyAlignment="1">
      <alignment horizontal="center" vertical="center" wrapText="1"/>
    </xf>
    <xf numFmtId="0" fontId="0" fillId="0" borderId="0" xfId="0" applyAlignment="1">
      <alignment horizontal="center"/>
    </xf>
    <xf numFmtId="0" fontId="25" fillId="13" borderId="0" xfId="2" applyFont="1" applyFill="1" applyAlignment="1">
      <alignment horizontal="left" vertical="center"/>
    </xf>
    <xf numFmtId="0" fontId="0" fillId="0" borderId="0" xfId="0" applyAlignment="1">
      <alignment horizontal="left" vertical="center"/>
    </xf>
    <xf numFmtId="0" fontId="35" fillId="27" borderId="3" xfId="0" applyFont="1" applyFill="1" applyBorder="1" applyAlignment="1">
      <alignment horizontal="center" vertical="center" wrapText="1"/>
    </xf>
    <xf numFmtId="0" fontId="35" fillId="27" borderId="21" xfId="0" applyFont="1" applyFill="1" applyBorder="1" applyAlignment="1">
      <alignment horizontal="center" vertical="center"/>
    </xf>
    <xf numFmtId="0" fontId="35" fillId="0" borderId="0" xfId="0" applyFont="1" applyAlignment="1">
      <alignment horizontal="center" vertical="center"/>
    </xf>
    <xf numFmtId="0" fontId="40" fillId="13" borderId="0" xfId="2" applyFont="1" applyFill="1" applyAlignment="1">
      <alignment horizontal="center" vertical="center"/>
    </xf>
    <xf numFmtId="9" fontId="40" fillId="13" borderId="0" xfId="3" applyFont="1" applyFill="1" applyBorder="1" applyAlignment="1" applyProtection="1">
      <alignment horizontal="center" vertical="center"/>
    </xf>
    <xf numFmtId="0" fontId="35" fillId="26" borderId="40" xfId="0" applyFont="1" applyFill="1" applyBorder="1" applyAlignment="1">
      <alignment horizontal="center" vertical="center" wrapText="1"/>
    </xf>
    <xf numFmtId="0" fontId="35" fillId="26" borderId="1" xfId="0" applyFont="1" applyFill="1" applyBorder="1" applyAlignment="1">
      <alignment horizontal="center" vertical="center"/>
    </xf>
    <xf numFmtId="9" fontId="34" fillId="26" borderId="22" xfId="1" applyFont="1" applyFill="1" applyBorder="1" applyAlignment="1">
      <alignment horizontal="center" vertical="center"/>
    </xf>
    <xf numFmtId="0" fontId="35" fillId="21" borderId="21" xfId="0" applyFont="1" applyFill="1" applyBorder="1" applyAlignment="1">
      <alignment horizontal="center" vertical="center"/>
    </xf>
    <xf numFmtId="0" fontId="37" fillId="31" borderId="21" xfId="0" applyFont="1" applyFill="1" applyBorder="1" applyAlignment="1">
      <alignment horizontal="center" vertical="center"/>
    </xf>
    <xf numFmtId="0" fontId="35" fillId="21" borderId="23" xfId="0" applyFont="1" applyFill="1" applyBorder="1" applyAlignment="1">
      <alignment horizontal="center" vertical="center"/>
    </xf>
    <xf numFmtId="0" fontId="2" fillId="0" borderId="0" xfId="2" applyFont="1" applyAlignment="1">
      <alignment horizontal="center"/>
    </xf>
    <xf numFmtId="0" fontId="15" fillId="33" borderId="15" xfId="0" applyFont="1" applyFill="1" applyBorder="1" applyAlignment="1">
      <alignment horizontal="left" vertical="center" wrapText="1"/>
    </xf>
    <xf numFmtId="0" fontId="35" fillId="33" borderId="1" xfId="0" applyFont="1" applyFill="1" applyBorder="1" applyAlignment="1">
      <alignment horizontal="center" vertical="center" wrapText="1"/>
    </xf>
    <xf numFmtId="0" fontId="37" fillId="34" borderId="1" xfId="0" applyFont="1" applyFill="1" applyBorder="1" applyAlignment="1">
      <alignment horizontal="center" vertical="center" wrapText="1"/>
    </xf>
    <xf numFmtId="0" fontId="36" fillId="34" borderId="15" xfId="0" applyFont="1" applyFill="1" applyBorder="1" applyAlignment="1">
      <alignment horizontal="left" vertical="center" wrapText="1"/>
    </xf>
    <xf numFmtId="0" fontId="15" fillId="33" borderId="38" xfId="0" applyFont="1" applyFill="1" applyBorder="1" applyAlignment="1">
      <alignment horizontal="left" vertical="center" wrapText="1"/>
    </xf>
    <xf numFmtId="0" fontId="35" fillId="33" borderId="38" xfId="0" applyFont="1" applyFill="1" applyBorder="1" applyAlignment="1">
      <alignment horizontal="center" vertical="center" wrapText="1"/>
    </xf>
    <xf numFmtId="0" fontId="15" fillId="33" borderId="26" xfId="0" applyFont="1" applyFill="1" applyBorder="1" applyAlignment="1">
      <alignment horizontal="left" vertical="center" wrapText="1"/>
    </xf>
    <xf numFmtId="0" fontId="37" fillId="35" borderId="1" xfId="0" applyFont="1" applyFill="1" applyBorder="1" applyAlignment="1">
      <alignment horizontal="center" vertical="center" wrapText="1"/>
    </xf>
    <xf numFmtId="0" fontId="36" fillId="35" borderId="1" xfId="0" applyFont="1" applyFill="1" applyBorder="1" applyAlignment="1">
      <alignment horizontal="left" vertical="center" wrapText="1"/>
    </xf>
    <xf numFmtId="0" fontId="15" fillId="24" borderId="38" xfId="0" applyFont="1" applyFill="1" applyBorder="1" applyAlignment="1">
      <alignment horizontal="left" vertical="center" wrapText="1"/>
    </xf>
    <xf numFmtId="0" fontId="35" fillId="24" borderId="38" xfId="0" applyFont="1" applyFill="1" applyBorder="1" applyAlignment="1">
      <alignment horizontal="center" vertical="center" wrapText="1"/>
    </xf>
    <xf numFmtId="0" fontId="15" fillId="24" borderId="15" xfId="0" applyFont="1" applyFill="1" applyBorder="1" applyAlignment="1">
      <alignment horizontal="left" vertical="center" wrapText="1"/>
    </xf>
    <xf numFmtId="0" fontId="35" fillId="33" borderId="24" xfId="0" applyFont="1" applyFill="1" applyBorder="1" applyAlignment="1">
      <alignment horizontal="center" vertical="center" wrapText="1"/>
    </xf>
    <xf numFmtId="9" fontId="28" fillId="23" borderId="14" xfId="1" applyFont="1" applyFill="1" applyBorder="1" applyAlignment="1" applyProtection="1">
      <alignment horizontal="center" vertical="center" wrapText="1"/>
      <protection hidden="1"/>
    </xf>
    <xf numFmtId="9" fontId="28" fillId="23" borderId="13" xfId="1" applyFont="1" applyFill="1" applyBorder="1" applyAlignment="1" applyProtection="1">
      <alignment horizontal="center" vertical="center" wrapText="1"/>
      <protection hidden="1"/>
    </xf>
    <xf numFmtId="9" fontId="28" fillId="23" borderId="7" xfId="1" applyFont="1" applyFill="1" applyBorder="1" applyAlignment="1" applyProtection="1">
      <alignment horizontal="center" vertical="center" textRotation="90" wrapText="1"/>
      <protection hidden="1"/>
    </xf>
    <xf numFmtId="9" fontId="35" fillId="30" borderId="20" xfId="0" applyNumberFormat="1" applyFont="1" applyFill="1" applyBorder="1" applyAlignment="1">
      <alignment horizontal="center" vertical="center"/>
    </xf>
    <xf numFmtId="9" fontId="35" fillId="30" borderId="15" xfId="0" applyNumberFormat="1"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24" xfId="0" applyFont="1" applyFill="1" applyBorder="1" applyAlignment="1">
      <alignment horizontal="center" vertical="center"/>
    </xf>
    <xf numFmtId="0" fontId="15" fillId="6" borderId="25" xfId="0" applyFont="1" applyFill="1" applyBorder="1" applyAlignment="1">
      <alignment horizontal="center" vertical="center"/>
    </xf>
    <xf numFmtId="9" fontId="9" fillId="38" borderId="21" xfId="1" applyFont="1" applyFill="1" applyBorder="1" applyAlignment="1">
      <alignment horizontal="center" vertical="center"/>
    </xf>
    <xf numFmtId="9" fontId="34" fillId="37" borderId="1" xfId="1" applyFont="1" applyFill="1" applyBorder="1" applyAlignment="1">
      <alignment horizontal="center" vertical="center"/>
    </xf>
    <xf numFmtId="9" fontId="41" fillId="25" borderId="21" xfId="0" applyNumberFormat="1" applyFont="1" applyFill="1" applyBorder="1" applyAlignment="1">
      <alignment horizontal="center" vertical="center"/>
    </xf>
    <xf numFmtId="10" fontId="41" fillId="25" borderId="22" xfId="0" applyNumberFormat="1" applyFont="1" applyFill="1" applyBorder="1" applyAlignment="1">
      <alignment horizontal="center" vertical="center"/>
    </xf>
    <xf numFmtId="1" fontId="0" fillId="0" borderId="0" xfId="0" applyNumberFormat="1"/>
    <xf numFmtId="1" fontId="35" fillId="26" borderId="1" xfId="0" applyNumberFormat="1" applyFont="1" applyFill="1" applyBorder="1" applyAlignment="1">
      <alignment horizontal="center" vertical="center"/>
    </xf>
    <xf numFmtId="1" fontId="35" fillId="26" borderId="1" xfId="7" applyNumberFormat="1" applyFont="1" applyFill="1" applyBorder="1" applyAlignment="1">
      <alignment horizontal="center" vertical="center"/>
    </xf>
    <xf numFmtId="1" fontId="35" fillId="26" borderId="24" xfId="0" applyNumberFormat="1" applyFont="1" applyFill="1" applyBorder="1" applyAlignment="1">
      <alignment horizontal="center" vertical="center"/>
    </xf>
    <xf numFmtId="1" fontId="25" fillId="13" borderId="0" xfId="2" applyNumberFormat="1" applyFont="1" applyFill="1" applyAlignment="1">
      <alignment horizontal="left"/>
    </xf>
    <xf numFmtId="0" fontId="15" fillId="24" borderId="1" xfId="0" applyFont="1" applyFill="1" applyBorder="1" applyAlignment="1">
      <alignment wrapText="1"/>
    </xf>
    <xf numFmtId="0" fontId="0" fillId="39" borderId="0" xfId="0" applyFill="1"/>
    <xf numFmtId="9" fontId="0" fillId="36" borderId="1" xfId="1" applyFont="1" applyFill="1" applyBorder="1" applyAlignment="1">
      <alignment horizontal="center" vertical="center"/>
    </xf>
    <xf numFmtId="0" fontId="35" fillId="39" borderId="1" xfId="0" applyFont="1" applyFill="1" applyBorder="1" applyAlignment="1">
      <alignment horizontal="center" vertical="center" wrapText="1"/>
    </xf>
    <xf numFmtId="0" fontId="35" fillId="39" borderId="3"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3" xfId="0" applyFont="1" applyFill="1" applyBorder="1" applyAlignment="1">
      <alignment horizontal="center" vertical="center"/>
    </xf>
    <xf numFmtId="1" fontId="15" fillId="12" borderId="3" xfId="0" applyNumberFormat="1" applyFont="1" applyFill="1" applyBorder="1" applyAlignment="1">
      <alignment horizontal="center" vertical="center" wrapText="1"/>
    </xf>
    <xf numFmtId="0" fontId="15" fillId="12" borderId="29" xfId="0" applyFont="1" applyFill="1" applyBorder="1" applyAlignment="1">
      <alignment horizontal="center" vertical="center" wrapText="1"/>
    </xf>
    <xf numFmtId="0" fontId="15" fillId="12" borderId="42" xfId="0" applyFont="1" applyFill="1" applyBorder="1" applyAlignment="1">
      <alignment horizontal="center" vertical="center" wrapText="1"/>
    </xf>
    <xf numFmtId="2" fontId="35" fillId="33" borderId="1" xfId="0" applyNumberFormat="1" applyFont="1" applyFill="1" applyBorder="1" applyAlignment="1">
      <alignment horizontal="center" vertical="center" wrapText="1"/>
    </xf>
    <xf numFmtId="2" fontId="35" fillId="24" borderId="1" xfId="0" applyNumberFormat="1" applyFont="1" applyFill="1" applyBorder="1" applyAlignment="1">
      <alignment horizontal="center" vertical="center" wrapText="1"/>
    </xf>
    <xf numFmtId="2" fontId="35" fillId="26" borderId="1" xfId="0" applyNumberFormat="1" applyFont="1" applyFill="1" applyBorder="1" applyAlignment="1">
      <alignment horizontal="center" vertical="center" wrapText="1"/>
    </xf>
    <xf numFmtId="166" fontId="37" fillId="34" borderId="1" xfId="0" applyNumberFormat="1" applyFont="1" applyFill="1" applyBorder="1" applyAlignment="1">
      <alignment horizontal="center" vertical="center" wrapText="1"/>
    </xf>
    <xf numFmtId="2" fontId="35" fillId="29" borderId="1" xfId="0" applyNumberFormat="1" applyFont="1" applyFill="1" applyBorder="1" applyAlignment="1">
      <alignment horizontal="center" vertical="center" wrapText="1"/>
    </xf>
    <xf numFmtId="2" fontId="35" fillId="22" borderId="1" xfId="0" applyNumberFormat="1" applyFont="1" applyFill="1" applyBorder="1" applyAlignment="1">
      <alignment horizontal="center" vertical="center" wrapText="1"/>
    </xf>
    <xf numFmtId="2" fontId="35" fillId="28" borderId="1" xfId="0" applyNumberFormat="1" applyFont="1" applyFill="1" applyBorder="1" applyAlignment="1">
      <alignment horizontal="center" vertical="center"/>
    </xf>
    <xf numFmtId="0" fontId="9" fillId="12" borderId="38" xfId="0" applyFont="1" applyFill="1" applyBorder="1" applyAlignment="1">
      <alignment horizontal="center" vertical="center" wrapText="1"/>
    </xf>
    <xf numFmtId="0" fontId="9" fillId="12" borderId="40" xfId="0" applyFont="1" applyFill="1" applyBorder="1" applyAlignment="1">
      <alignment horizontal="center" vertical="center" wrapText="1"/>
    </xf>
    <xf numFmtId="0" fontId="15" fillId="12" borderId="44" xfId="0" applyFont="1" applyFill="1" applyBorder="1" applyAlignment="1">
      <alignment horizontal="center" vertical="center" wrapText="1"/>
    </xf>
    <xf numFmtId="0" fontId="15" fillId="12" borderId="38" xfId="0" applyFont="1" applyFill="1" applyBorder="1" applyAlignment="1">
      <alignment horizontal="center" vertical="center" wrapText="1"/>
    </xf>
    <xf numFmtId="0" fontId="15" fillId="12" borderId="40" xfId="0" applyFont="1" applyFill="1" applyBorder="1" applyAlignment="1">
      <alignment horizontal="center" vertical="center" wrapText="1"/>
    </xf>
    <xf numFmtId="0" fontId="15" fillId="33" borderId="43" xfId="0" applyFont="1" applyFill="1" applyBorder="1" applyAlignment="1">
      <alignment horizontal="left" vertical="center" wrapText="1"/>
    </xf>
    <xf numFmtId="0" fontId="35" fillId="26" borderId="44" xfId="0" applyFont="1" applyFill="1" applyBorder="1" applyAlignment="1">
      <alignment horizontal="center" vertical="center"/>
    </xf>
    <xf numFmtId="1" fontId="35" fillId="26" borderId="38" xfId="0" applyNumberFormat="1" applyFont="1" applyFill="1" applyBorder="1" applyAlignment="1">
      <alignment horizontal="center" vertical="center"/>
    </xf>
    <xf numFmtId="9" fontId="34" fillId="26" borderId="45" xfId="1" applyFont="1" applyFill="1" applyBorder="1" applyAlignment="1">
      <alignment horizontal="center" vertical="center"/>
    </xf>
    <xf numFmtId="0" fontId="35" fillId="21" borderId="44" xfId="0" applyFont="1" applyFill="1" applyBorder="1" applyAlignment="1">
      <alignment horizontal="center" vertical="center"/>
    </xf>
    <xf numFmtId="9" fontId="34" fillId="37" borderId="38" xfId="1" applyFont="1" applyFill="1" applyBorder="1" applyAlignment="1">
      <alignment horizontal="center" vertical="center"/>
    </xf>
    <xf numFmtId="9" fontId="41" fillId="25" borderId="44" xfId="0" applyNumberFormat="1" applyFont="1" applyFill="1" applyBorder="1" applyAlignment="1">
      <alignment horizontal="center" vertical="center"/>
    </xf>
    <xf numFmtId="10" fontId="41" fillId="25" borderId="45" xfId="0" applyNumberFormat="1" applyFont="1" applyFill="1" applyBorder="1" applyAlignment="1">
      <alignment horizontal="center" vertical="center"/>
    </xf>
    <xf numFmtId="0" fontId="10" fillId="3" borderId="10" xfId="0" applyFont="1" applyFill="1" applyBorder="1" applyAlignment="1" applyProtection="1">
      <alignment horizontal="center" vertical="center" wrapText="1"/>
      <protection hidden="1"/>
    </xf>
    <xf numFmtId="0" fontId="10" fillId="3" borderId="27" xfId="0" applyFont="1" applyFill="1" applyBorder="1" applyAlignment="1" applyProtection="1">
      <alignment horizontal="center" vertical="center" textRotation="90" wrapText="1"/>
      <protection hidden="1"/>
    </xf>
    <xf numFmtId="0" fontId="10" fillId="3" borderId="28" xfId="0" applyFont="1" applyFill="1" applyBorder="1" applyAlignment="1" applyProtection="1">
      <alignment horizontal="center" vertical="center" wrapText="1"/>
      <protection hidden="1"/>
    </xf>
    <xf numFmtId="9" fontId="10" fillId="9" borderId="27" xfId="1" applyFont="1" applyFill="1" applyBorder="1" applyAlignment="1" applyProtection="1">
      <alignment horizontal="center" vertical="center" wrapText="1"/>
      <protection hidden="1"/>
    </xf>
    <xf numFmtId="1" fontId="10" fillId="9" borderId="27" xfId="1" applyNumberFormat="1" applyFont="1" applyFill="1" applyBorder="1" applyAlignment="1" applyProtection="1">
      <alignment horizontal="center" vertical="center" wrapText="1"/>
      <protection hidden="1"/>
    </xf>
    <xf numFmtId="1" fontId="10" fillId="9" borderId="27" xfId="0" applyNumberFormat="1" applyFont="1" applyFill="1" applyBorder="1" applyAlignment="1" applyProtection="1">
      <alignment horizontal="center" vertical="center"/>
      <protection hidden="1"/>
    </xf>
    <xf numFmtId="1" fontId="10" fillId="9" borderId="27" xfId="1" applyNumberFormat="1" applyFont="1" applyFill="1" applyBorder="1" applyAlignment="1" applyProtection="1">
      <alignment horizontal="center" vertical="center"/>
      <protection hidden="1"/>
    </xf>
    <xf numFmtId="1" fontId="10" fillId="9" borderId="28" xfId="1" applyNumberFormat="1" applyFont="1" applyFill="1" applyBorder="1" applyAlignment="1" applyProtection="1">
      <alignment horizontal="center" vertical="center"/>
      <protection hidden="1"/>
    </xf>
    <xf numFmtId="0" fontId="42" fillId="15" borderId="4" xfId="1" applyNumberFormat="1" applyFont="1" applyFill="1" applyBorder="1" applyAlignment="1" applyProtection="1">
      <alignment horizontal="center" vertical="center" wrapText="1"/>
      <protection hidden="1"/>
    </xf>
    <xf numFmtId="0" fontId="42" fillId="15" borderId="46" xfId="1" applyNumberFormat="1" applyFont="1" applyFill="1" applyBorder="1" applyAlignment="1" applyProtection="1">
      <alignment horizontal="center" vertical="center" wrapText="1"/>
      <protection hidden="1"/>
    </xf>
    <xf numFmtId="0" fontId="42" fillId="14" borderId="4" xfId="1" applyNumberFormat="1" applyFont="1" applyFill="1" applyBorder="1" applyAlignment="1" applyProtection="1">
      <alignment horizontal="center" vertical="center" wrapText="1"/>
      <protection hidden="1"/>
    </xf>
    <xf numFmtId="0" fontId="42" fillId="14" borderId="46" xfId="1" applyNumberFormat="1" applyFont="1" applyFill="1" applyBorder="1" applyAlignment="1" applyProtection="1">
      <alignment horizontal="center" vertical="center" wrapText="1"/>
      <protection hidden="1"/>
    </xf>
    <xf numFmtId="0" fontId="42" fillId="9" borderId="4" xfId="1" applyNumberFormat="1" applyFont="1" applyFill="1" applyBorder="1" applyAlignment="1" applyProtection="1">
      <alignment horizontal="center" vertical="center" wrapText="1"/>
      <protection hidden="1"/>
    </xf>
    <xf numFmtId="0" fontId="45" fillId="9" borderId="46" xfId="1" applyNumberFormat="1" applyFont="1" applyFill="1" applyBorder="1" applyAlignment="1" applyProtection="1">
      <alignment horizontal="center" vertical="center" wrapText="1"/>
      <protection hidden="1"/>
    </xf>
    <xf numFmtId="9" fontId="39" fillId="4" borderId="11" xfId="1" applyFont="1" applyFill="1" applyBorder="1" applyAlignment="1" applyProtection="1">
      <alignment horizontal="center" vertical="center" wrapText="1"/>
      <protection hidden="1"/>
    </xf>
    <xf numFmtId="1" fontId="28" fillId="4" borderId="41" xfId="1" applyNumberFormat="1" applyFont="1" applyFill="1" applyBorder="1" applyAlignment="1" applyProtection="1">
      <alignment horizontal="center" vertical="center" wrapText="1"/>
      <protection hidden="1"/>
    </xf>
    <xf numFmtId="9" fontId="28" fillId="4" borderId="4" xfId="1" applyFont="1" applyFill="1" applyBorder="1" applyAlignment="1" applyProtection="1">
      <alignment horizontal="center" vertical="center" textRotation="90" wrapText="1"/>
      <protection hidden="1"/>
    </xf>
    <xf numFmtId="9" fontId="28" fillId="7" borderId="10" xfId="1" applyFont="1" applyFill="1" applyBorder="1" applyAlignment="1" applyProtection="1">
      <alignment horizontal="center" vertical="center" wrapText="1"/>
      <protection hidden="1"/>
    </xf>
    <xf numFmtId="9" fontId="28" fillId="7" borderId="41" xfId="1" applyFont="1" applyFill="1" applyBorder="1" applyAlignment="1" applyProtection="1">
      <alignment horizontal="center" vertical="center" wrapText="1"/>
      <protection hidden="1"/>
    </xf>
    <xf numFmtId="9" fontId="28" fillId="7" borderId="46" xfId="1" applyFont="1" applyFill="1" applyBorder="1" applyAlignment="1" applyProtection="1">
      <alignment horizontal="center" textRotation="90" wrapText="1"/>
      <protection hidden="1"/>
    </xf>
    <xf numFmtId="9" fontId="28" fillId="8" borderId="4" xfId="1" applyFont="1" applyFill="1" applyBorder="1" applyAlignment="1" applyProtection="1">
      <alignment horizontal="center" vertical="center" wrapText="1"/>
      <protection hidden="1"/>
    </xf>
    <xf numFmtId="9" fontId="28" fillId="8" borderId="46" xfId="1"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0" fontId="10" fillId="9" borderId="11" xfId="0" applyFont="1" applyFill="1" applyBorder="1" applyAlignment="1" applyProtection="1">
      <alignment horizontal="center" vertical="center"/>
      <protection hidden="1"/>
    </xf>
    <xf numFmtId="0" fontId="23" fillId="9" borderId="46" xfId="0" applyFont="1" applyFill="1" applyBorder="1" applyAlignment="1" applyProtection="1">
      <alignment horizontal="center" vertical="center" wrapText="1"/>
      <protection hidden="1"/>
    </xf>
    <xf numFmtId="1" fontId="10" fillId="9" borderId="28" xfId="1" applyNumberFormat="1" applyFont="1" applyFill="1" applyBorder="1" applyAlignment="1" applyProtection="1">
      <alignment horizontal="center" vertical="center" wrapText="1"/>
      <protection hidden="1"/>
    </xf>
    <xf numFmtId="0" fontId="10" fillId="9" borderId="41" xfId="0" applyFont="1" applyFill="1" applyBorder="1" applyAlignment="1" applyProtection="1">
      <alignment horizontal="center" vertical="center"/>
      <protection hidden="1"/>
    </xf>
    <xf numFmtId="9" fontId="10" fillId="9" borderId="10" xfId="1" applyFont="1" applyFill="1" applyBorder="1" applyAlignment="1" applyProtection="1">
      <alignment horizontal="center" vertical="center" wrapText="1"/>
      <protection hidden="1"/>
    </xf>
    <xf numFmtId="0" fontId="16" fillId="12" borderId="2" xfId="0" applyFont="1" applyFill="1" applyBorder="1" applyAlignment="1">
      <alignment horizontal="center" vertical="center" wrapText="1"/>
    </xf>
    <xf numFmtId="0" fontId="15" fillId="12" borderId="47"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50" xfId="0" applyFont="1" applyFill="1" applyBorder="1" applyAlignment="1">
      <alignment horizontal="center" vertical="center" wrapText="1"/>
    </xf>
    <xf numFmtId="0" fontId="15" fillId="33" borderId="31" xfId="0" applyFont="1" applyFill="1" applyBorder="1" applyAlignment="1">
      <alignment horizontal="left" vertical="center" wrapText="1"/>
    </xf>
    <xf numFmtId="0" fontId="35" fillId="33" borderId="2" xfId="0" applyFont="1" applyFill="1" applyBorder="1" applyAlignment="1">
      <alignment horizontal="center" vertical="center" wrapText="1"/>
    </xf>
    <xf numFmtId="0" fontId="15" fillId="24" borderId="2" xfId="0" applyFont="1" applyFill="1" applyBorder="1" applyAlignment="1">
      <alignment horizontal="left" vertical="center" wrapText="1"/>
    </xf>
    <xf numFmtId="0" fontId="35" fillId="24" borderId="2" xfId="0" applyFont="1" applyFill="1" applyBorder="1" applyAlignment="1">
      <alignment horizontal="center" vertical="center" wrapText="1"/>
    </xf>
    <xf numFmtId="0" fontId="15" fillId="26" borderId="2" xfId="0" applyFont="1" applyFill="1" applyBorder="1" applyAlignment="1">
      <alignment horizontal="left" vertical="center" wrapText="1"/>
    </xf>
    <xf numFmtId="0" fontId="35" fillId="26" borderId="50" xfId="0" applyFont="1" applyFill="1" applyBorder="1" applyAlignment="1">
      <alignment horizontal="center" vertical="center" wrapText="1"/>
    </xf>
    <xf numFmtId="0" fontId="35" fillId="26" borderId="47" xfId="0" applyFont="1" applyFill="1" applyBorder="1" applyAlignment="1">
      <alignment horizontal="center" vertical="center"/>
    </xf>
    <xf numFmtId="1" fontId="35" fillId="26" borderId="2" xfId="0" applyNumberFormat="1" applyFont="1" applyFill="1" applyBorder="1" applyAlignment="1">
      <alignment horizontal="center" vertical="center"/>
    </xf>
    <xf numFmtId="0" fontId="35" fillId="21" borderId="48" xfId="0" applyFont="1" applyFill="1" applyBorder="1" applyAlignment="1">
      <alignment horizontal="center" vertical="center"/>
    </xf>
    <xf numFmtId="0" fontId="41" fillId="0" borderId="0" xfId="0" applyFont="1"/>
    <xf numFmtId="0" fontId="41" fillId="0" borderId="0" xfId="0" applyFont="1" applyAlignment="1">
      <alignment horizontal="center" vertical="center"/>
    </xf>
    <xf numFmtId="9" fontId="41" fillId="0" borderId="0" xfId="0" applyNumberFormat="1" applyFont="1" applyAlignment="1">
      <alignment horizontal="center" vertical="center"/>
    </xf>
    <xf numFmtId="0" fontId="41" fillId="0" borderId="0" xfId="0" applyFont="1" applyAlignment="1">
      <alignment horizontal="left" vertical="center"/>
    </xf>
    <xf numFmtId="1" fontId="41" fillId="0" borderId="0" xfId="0" applyNumberFormat="1" applyFont="1" applyAlignment="1">
      <alignment horizontal="center" vertical="center"/>
    </xf>
    <xf numFmtId="0" fontId="41" fillId="0" borderId="0" xfId="0" applyFont="1" applyAlignment="1">
      <alignment horizontal="center"/>
    </xf>
    <xf numFmtId="0" fontId="15" fillId="6" borderId="21" xfId="0" applyFont="1" applyFill="1" applyBorder="1" applyAlignment="1">
      <alignment horizontal="center" vertical="center" wrapText="1"/>
    </xf>
    <xf numFmtId="0" fontId="15" fillId="6" borderId="1" xfId="6"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6" applyFont="1" applyFill="1" applyBorder="1" applyAlignment="1">
      <alignment horizontal="center" vertical="center"/>
    </xf>
    <xf numFmtId="0" fontId="9" fillId="12" borderId="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35" fillId="21" borderId="47" xfId="0" applyFont="1" applyFill="1" applyBorder="1" applyAlignment="1">
      <alignment horizontal="center" vertical="center"/>
    </xf>
    <xf numFmtId="0" fontId="9" fillId="16" borderId="2" xfId="0" applyFont="1" applyFill="1" applyBorder="1" applyAlignment="1">
      <alignment vertical="center" wrapText="1"/>
    </xf>
    <xf numFmtId="0" fontId="14" fillId="12" borderId="2" xfId="0" applyFont="1" applyFill="1" applyBorder="1" applyAlignment="1">
      <alignment vertical="center" wrapText="1"/>
    </xf>
    <xf numFmtId="0" fontId="22" fillId="16" borderId="2" xfId="0" applyFont="1" applyFill="1" applyBorder="1" applyAlignment="1">
      <alignment vertical="center" textRotation="90" wrapText="1"/>
    </xf>
    <xf numFmtId="0" fontId="12" fillId="12" borderId="49" xfId="0" applyFont="1" applyFill="1" applyBorder="1" applyAlignment="1">
      <alignment horizontal="center" vertical="center" wrapText="1"/>
    </xf>
    <xf numFmtId="9" fontId="34" fillId="26" borderId="32" xfId="1" applyFont="1" applyFill="1" applyBorder="1" applyAlignment="1">
      <alignment horizontal="center" vertical="center"/>
    </xf>
    <xf numFmtId="9" fontId="34" fillId="37" borderId="2" xfId="1" applyFont="1" applyFill="1" applyBorder="1" applyAlignment="1">
      <alignment horizontal="center" vertical="center"/>
    </xf>
    <xf numFmtId="9" fontId="41" fillId="25" borderId="47" xfId="0" applyNumberFormat="1" applyFont="1" applyFill="1" applyBorder="1" applyAlignment="1">
      <alignment horizontal="center" vertical="center"/>
    </xf>
    <xf numFmtId="10" fontId="41" fillId="25" borderId="32" xfId="0" applyNumberFormat="1" applyFont="1" applyFill="1" applyBorder="1" applyAlignment="1">
      <alignment horizontal="center" vertical="center"/>
    </xf>
    <xf numFmtId="9" fontId="34" fillId="26" borderId="25" xfId="1" applyFont="1" applyFill="1" applyBorder="1" applyAlignment="1">
      <alignment horizontal="center" vertical="center"/>
    </xf>
    <xf numFmtId="9" fontId="34" fillId="37" borderId="24" xfId="1" applyFont="1" applyFill="1" applyBorder="1" applyAlignment="1">
      <alignment horizontal="center" vertical="center"/>
    </xf>
    <xf numFmtId="9" fontId="41" fillId="25" borderId="23" xfId="0" applyNumberFormat="1" applyFont="1" applyFill="1" applyBorder="1" applyAlignment="1">
      <alignment horizontal="center" vertical="center"/>
    </xf>
    <xf numFmtId="10" fontId="41" fillId="25" borderId="25" xfId="0" applyNumberFormat="1" applyFont="1" applyFill="1" applyBorder="1" applyAlignment="1">
      <alignment horizontal="center" vertical="center"/>
    </xf>
    <xf numFmtId="0" fontId="47" fillId="40" borderId="39" xfId="0" applyFont="1" applyFill="1" applyBorder="1" applyAlignment="1">
      <alignment horizontal="left" vertical="center" wrapText="1"/>
    </xf>
    <xf numFmtId="0" fontId="47" fillId="41" borderId="39" xfId="0" applyFont="1" applyFill="1" applyBorder="1" applyAlignment="1">
      <alignment horizontal="left" vertical="center" wrapText="1"/>
    </xf>
    <xf numFmtId="0" fontId="47" fillId="27" borderId="39" xfId="0" applyFont="1" applyFill="1" applyBorder="1" applyAlignment="1">
      <alignment horizontal="left" vertical="center" wrapText="1"/>
    </xf>
    <xf numFmtId="0" fontId="9" fillId="16" borderId="2"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3" fillId="0" borderId="6" xfId="2" applyFont="1" applyBorder="1" applyAlignment="1">
      <alignment horizontal="center" vertical="center"/>
    </xf>
    <xf numFmtId="0" fontId="13" fillId="12"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31" fillId="0" borderId="10" xfId="2" applyFont="1" applyBorder="1" applyAlignment="1" applyProtection="1">
      <alignment horizontal="center" vertical="center" wrapText="1"/>
      <protection hidden="1"/>
    </xf>
    <xf numFmtId="0" fontId="31" fillId="0" borderId="27" xfId="2" applyFont="1" applyBorder="1" applyAlignment="1" applyProtection="1">
      <alignment horizontal="center" vertical="center"/>
      <protection hidden="1"/>
    </xf>
    <xf numFmtId="0" fontId="31" fillId="0" borderId="28" xfId="2" applyFont="1" applyBorder="1" applyAlignment="1" applyProtection="1">
      <alignment horizontal="center" vertical="center"/>
      <protection hidden="1"/>
    </xf>
    <xf numFmtId="0" fontId="13" fillId="12" borderId="3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44" fillId="10" borderId="41" xfId="1" applyNumberFormat="1" applyFont="1" applyFill="1" applyBorder="1" applyAlignment="1" applyProtection="1">
      <alignment horizontal="center" vertical="center"/>
      <protection hidden="1"/>
    </xf>
    <xf numFmtId="0" fontId="44" fillId="10" borderId="5" xfId="1" applyNumberFormat="1" applyFont="1" applyFill="1" applyBorder="1" applyAlignment="1" applyProtection="1">
      <alignment horizontal="center" vertical="center"/>
      <protection hidden="1"/>
    </xf>
    <xf numFmtId="0" fontId="44" fillId="10" borderId="11" xfId="1" applyNumberFormat="1" applyFont="1" applyFill="1" applyBorder="1" applyAlignment="1" applyProtection="1">
      <alignment horizontal="center" vertical="center"/>
      <protection hidden="1"/>
    </xf>
    <xf numFmtId="0" fontId="10" fillId="3" borderId="33" xfId="0" applyFont="1" applyFill="1" applyBorder="1" applyAlignment="1" applyProtection="1">
      <alignment horizontal="center" vertical="center" wrapText="1"/>
      <protection hidden="1"/>
    </xf>
    <xf numFmtId="0" fontId="10" fillId="3" borderId="12" xfId="0" applyFont="1" applyFill="1" applyBorder="1" applyAlignment="1" applyProtection="1">
      <alignment horizontal="center" vertical="center" wrapText="1"/>
      <protection hidden="1"/>
    </xf>
    <xf numFmtId="9" fontId="10" fillId="9" borderId="12" xfId="1" applyFont="1" applyFill="1" applyBorder="1" applyAlignment="1" applyProtection="1">
      <alignment horizontal="center" vertical="center" wrapText="1"/>
      <protection hidden="1"/>
    </xf>
    <xf numFmtId="0" fontId="20" fillId="12" borderId="44" xfId="0" applyFont="1" applyFill="1" applyBorder="1" applyAlignment="1">
      <alignment horizontal="center" vertical="center" textRotation="90" wrapText="1"/>
    </xf>
    <xf numFmtId="0" fontId="20" fillId="12" borderId="21" xfId="0" applyFont="1" applyFill="1" applyBorder="1" applyAlignment="1">
      <alignment horizontal="center" vertical="center" textRotation="90" wrapText="1"/>
    </xf>
    <xf numFmtId="0" fontId="14" fillId="12" borderId="1" xfId="0" applyFont="1" applyFill="1" applyBorder="1" applyAlignment="1">
      <alignment horizontal="center" vertical="center" wrapText="1"/>
    </xf>
    <xf numFmtId="0" fontId="18" fillId="12" borderId="1" xfId="0" applyFont="1" applyFill="1" applyBorder="1" applyAlignment="1">
      <alignment horizontal="center" vertical="center" textRotation="90" wrapText="1"/>
    </xf>
    <xf numFmtId="0" fontId="19" fillId="12" borderId="1" xfId="0" applyFont="1" applyFill="1" applyBorder="1" applyAlignment="1">
      <alignment horizontal="center" vertical="center" textRotation="90"/>
    </xf>
    <xf numFmtId="0" fontId="18" fillId="12" borderId="38" xfId="0" applyFont="1" applyFill="1" applyBorder="1" applyAlignment="1">
      <alignment horizontal="center" vertical="center" textRotation="90" wrapText="1"/>
    </xf>
    <xf numFmtId="0" fontId="12" fillId="12" borderId="2"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34"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49" xfId="0" applyFont="1" applyFill="1" applyBorder="1" applyAlignment="1">
      <alignment horizontal="center" vertical="center" wrapText="1"/>
    </xf>
    <xf numFmtId="0" fontId="14" fillId="12" borderId="34" xfId="0" applyFont="1" applyFill="1" applyBorder="1" applyAlignment="1">
      <alignment horizontal="center" vertical="center" wrapText="1"/>
    </xf>
    <xf numFmtId="0" fontId="19" fillId="12" borderId="1" xfId="0" applyFont="1" applyFill="1" applyBorder="1" applyAlignment="1">
      <alignment horizontal="center" vertical="center" textRotation="90" wrapText="1"/>
    </xf>
    <xf numFmtId="0" fontId="12" fillId="18" borderId="1" xfId="0" applyFont="1" applyFill="1" applyBorder="1" applyAlignment="1">
      <alignment horizontal="center" vertical="center" wrapText="1"/>
    </xf>
    <xf numFmtId="0" fontId="12" fillId="18" borderId="2" xfId="0" applyFont="1" applyFill="1" applyBorder="1" applyAlignment="1">
      <alignment horizontal="center" vertical="center" wrapText="1"/>
    </xf>
    <xf numFmtId="0" fontId="12" fillId="18" borderId="38" xfId="0" applyFont="1" applyFill="1" applyBorder="1" applyAlignment="1">
      <alignment horizontal="center" vertical="center" wrapText="1"/>
    </xf>
    <xf numFmtId="0" fontId="10" fillId="11" borderId="12" xfId="0" applyFont="1" applyFill="1" applyBorder="1" applyAlignment="1" applyProtection="1">
      <alignment horizontal="center" vertical="center"/>
      <protection hidden="1"/>
    </xf>
    <xf numFmtId="0" fontId="10" fillId="11" borderId="30" xfId="0" applyFont="1" applyFill="1" applyBorder="1" applyAlignment="1" applyProtection="1">
      <alignment horizontal="center" vertical="center"/>
      <protection hidden="1"/>
    </xf>
    <xf numFmtId="0" fontId="32" fillId="0" borderId="7" xfId="2" applyFont="1" applyBorder="1" applyAlignment="1" applyProtection="1">
      <alignment horizontal="center" vertical="center"/>
      <protection hidden="1"/>
    </xf>
    <xf numFmtId="0" fontId="32" fillId="0" borderId="8" xfId="2" applyFont="1" applyBorder="1" applyAlignment="1" applyProtection="1">
      <alignment horizontal="center" vertical="center"/>
      <protection hidden="1"/>
    </xf>
    <xf numFmtId="0" fontId="32" fillId="0" borderId="9" xfId="2" applyFont="1" applyBorder="1" applyAlignment="1" applyProtection="1">
      <alignment horizontal="center" vertical="center"/>
      <protection hidden="1"/>
    </xf>
    <xf numFmtId="0" fontId="33" fillId="0" borderId="8" xfId="2" applyFont="1" applyBorder="1" applyAlignment="1">
      <alignment horizontal="center" vertical="center"/>
    </xf>
    <xf numFmtId="0" fontId="33" fillId="0" borderId="9" xfId="2" applyFont="1" applyBorder="1" applyAlignment="1">
      <alignment horizontal="center" vertical="center"/>
    </xf>
    <xf numFmtId="0" fontId="10" fillId="22" borderId="4" xfId="0" applyFont="1" applyFill="1" applyBorder="1" applyAlignment="1" applyProtection="1">
      <alignment horizontal="center" vertical="center"/>
      <protection hidden="1"/>
    </xf>
    <xf numFmtId="0" fontId="10" fillId="22" borderId="5" xfId="0" applyFont="1" applyFill="1" applyBorder="1" applyAlignment="1" applyProtection="1">
      <alignment horizontal="center" vertical="center"/>
      <protection hidden="1"/>
    </xf>
    <xf numFmtId="0" fontId="10" fillId="22" borderId="11" xfId="0" applyFont="1" applyFill="1" applyBorder="1" applyAlignment="1" applyProtection="1">
      <alignment horizontal="center" vertical="center"/>
      <protection hidden="1"/>
    </xf>
    <xf numFmtId="0" fontId="24" fillId="0" borderId="19" xfId="2" applyFont="1" applyBorder="1" applyAlignment="1" applyProtection="1">
      <alignment horizontal="center" vertical="center"/>
      <protection hidden="1"/>
    </xf>
    <xf numFmtId="0" fontId="24" fillId="0" borderId="20" xfId="2" applyFont="1" applyBorder="1" applyAlignment="1" applyProtection="1">
      <alignment horizontal="center" vertical="center"/>
      <protection hidden="1"/>
    </xf>
    <xf numFmtId="0" fontId="24" fillId="0" borderId="2" xfId="2" applyFont="1" applyBorder="1" applyAlignment="1" applyProtection="1">
      <alignment horizontal="center" vertical="center"/>
      <protection hidden="1"/>
    </xf>
    <xf numFmtId="0" fontId="24" fillId="0" borderId="32" xfId="2" applyFont="1" applyBorder="1" applyAlignment="1" applyProtection="1">
      <alignment horizontal="center" vertical="center"/>
      <protection hidden="1"/>
    </xf>
    <xf numFmtId="0" fontId="20" fillId="12" borderId="47" xfId="0" applyFont="1" applyFill="1" applyBorder="1" applyAlignment="1">
      <alignment horizontal="center" vertical="center" textRotation="90" wrapText="1"/>
    </xf>
    <xf numFmtId="0" fontId="20" fillId="12" borderId="48" xfId="0" applyFont="1" applyFill="1" applyBorder="1" applyAlignment="1">
      <alignment horizontal="center" vertical="center" textRotation="90" wrapText="1"/>
    </xf>
    <xf numFmtId="0" fontId="18" fillId="12" borderId="2" xfId="0" applyFont="1" applyFill="1" applyBorder="1" applyAlignment="1">
      <alignment horizontal="center" vertical="center" textRotation="90" wrapText="1"/>
    </xf>
    <xf numFmtId="0" fontId="18" fillId="12" borderId="49" xfId="0" applyFont="1" applyFill="1" applyBorder="1" applyAlignment="1">
      <alignment horizontal="center" vertical="center" textRotation="90" wrapText="1"/>
    </xf>
    <xf numFmtId="0" fontId="21" fillId="12" borderId="47" xfId="0" applyFont="1" applyFill="1" applyBorder="1" applyAlignment="1">
      <alignment horizontal="center" vertical="center" textRotation="90" wrapText="1"/>
    </xf>
    <xf numFmtId="0" fontId="21" fillId="12" borderId="48" xfId="0" applyFont="1" applyFill="1" applyBorder="1" applyAlignment="1">
      <alignment horizontal="center" vertical="center" textRotation="90" wrapText="1"/>
    </xf>
    <xf numFmtId="0" fontId="12" fillId="12" borderId="1" xfId="0" applyFont="1" applyFill="1" applyBorder="1" applyAlignment="1">
      <alignment horizontal="center" vertical="center" wrapText="1" readingOrder="1"/>
    </xf>
    <xf numFmtId="0" fontId="9" fillId="16" borderId="2" xfId="0" applyFont="1" applyFill="1" applyBorder="1" applyAlignment="1">
      <alignment horizontal="center" vertical="center" wrapText="1"/>
    </xf>
    <xf numFmtId="0" fontId="9" fillId="16" borderId="49"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21" fillId="12" borderId="51" xfId="0" applyFont="1" applyFill="1" applyBorder="1" applyAlignment="1">
      <alignment horizontal="center" vertical="center" textRotation="90" wrapText="1"/>
    </xf>
    <xf numFmtId="0" fontId="14" fillId="12" borderId="38"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22" fillId="16" borderId="2" xfId="0" applyFont="1" applyFill="1" applyBorder="1" applyAlignment="1">
      <alignment horizontal="center" vertical="center" textRotation="90" wrapText="1"/>
    </xf>
    <xf numFmtId="0" fontId="22" fillId="16" borderId="49" xfId="0" applyFont="1" applyFill="1" applyBorder="1" applyAlignment="1">
      <alignment horizontal="center" vertical="center" textRotation="90" wrapText="1"/>
    </xf>
    <xf numFmtId="0" fontId="22" fillId="16" borderId="38" xfId="0" applyFont="1" applyFill="1" applyBorder="1" applyAlignment="1">
      <alignment horizontal="center" vertical="center" textRotation="90" wrapText="1"/>
    </xf>
    <xf numFmtId="0" fontId="22" fillId="16" borderId="34" xfId="0" applyFont="1" applyFill="1" applyBorder="1" applyAlignment="1">
      <alignment horizontal="center" vertical="center" textRotation="90" wrapText="1"/>
    </xf>
    <xf numFmtId="0" fontId="7" fillId="0" borderId="19" xfId="2" applyFont="1" applyBorder="1" applyAlignment="1" applyProtection="1">
      <alignment horizontal="center" vertical="center"/>
      <protection hidden="1"/>
    </xf>
    <xf numFmtId="0" fontId="7" fillId="0" borderId="20" xfId="2" applyFont="1" applyBorder="1" applyAlignment="1" applyProtection="1">
      <alignment horizontal="center" vertical="center"/>
      <protection hidden="1"/>
    </xf>
    <xf numFmtId="0" fontId="7" fillId="0" borderId="24" xfId="2" applyFont="1" applyBorder="1" applyAlignment="1" applyProtection="1">
      <alignment horizontal="center" vertical="center"/>
      <protection hidden="1"/>
    </xf>
    <xf numFmtId="0" fontId="7" fillId="0" borderId="25" xfId="2" applyFont="1" applyBorder="1" applyAlignment="1" applyProtection="1">
      <alignment horizontal="center" vertical="center"/>
      <protection hidden="1"/>
    </xf>
    <xf numFmtId="9" fontId="11" fillId="9" borderId="33" xfId="1" applyFont="1" applyFill="1" applyBorder="1" applyAlignment="1" applyProtection="1">
      <alignment horizontal="center" vertical="center" wrapText="1"/>
      <protection hidden="1"/>
    </xf>
    <xf numFmtId="9" fontId="11" fillId="9" borderId="12" xfId="1" applyFont="1" applyFill="1" applyBorder="1" applyAlignment="1" applyProtection="1">
      <alignment horizontal="center" vertical="center" wrapText="1"/>
      <protection hidden="1"/>
    </xf>
    <xf numFmtId="9" fontId="11" fillId="9" borderId="30" xfId="1" applyFont="1" applyFill="1" applyBorder="1" applyAlignment="1" applyProtection="1">
      <alignment horizontal="center" vertical="center" wrapText="1"/>
      <protection hidden="1"/>
    </xf>
    <xf numFmtId="0" fontId="9" fillId="6" borderId="18"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6" fillId="0" borderId="18" xfId="2" applyFont="1" applyBorder="1" applyAlignment="1" applyProtection="1">
      <alignment horizontal="center" vertical="center"/>
      <protection hidden="1"/>
    </xf>
    <xf numFmtId="0" fontId="6" fillId="0" borderId="16" xfId="2" applyFont="1" applyBorder="1" applyAlignment="1" applyProtection="1">
      <alignment horizontal="center" vertical="center"/>
      <protection hidden="1"/>
    </xf>
    <xf numFmtId="0" fontId="6" fillId="0" borderId="23" xfId="2" applyFont="1" applyBorder="1" applyAlignment="1" applyProtection="1">
      <alignment horizontal="center" vertical="center"/>
      <protection hidden="1"/>
    </xf>
    <xf numFmtId="0" fontId="6" fillId="0" borderId="29" xfId="2" applyFont="1" applyBorder="1" applyAlignment="1" applyProtection="1">
      <alignment horizontal="center" vertical="center"/>
      <protection hidden="1"/>
    </xf>
    <xf numFmtId="0" fontId="30" fillId="0" borderId="36" xfId="2" applyFont="1" applyBorder="1" applyAlignment="1">
      <alignment horizontal="center" vertical="center"/>
    </xf>
    <xf numFmtId="0" fontId="30" fillId="0" borderId="34" xfId="2" applyFont="1" applyBorder="1" applyAlignment="1">
      <alignment horizontal="center" vertical="center"/>
    </xf>
    <xf numFmtId="0" fontId="30" fillId="0" borderId="35" xfId="2" applyFont="1" applyBorder="1" applyAlignment="1">
      <alignment horizontal="center" vertical="center"/>
    </xf>
    <xf numFmtId="0" fontId="43" fillId="10" borderId="12" xfId="1" applyNumberFormat="1" applyFont="1" applyFill="1" applyBorder="1" applyAlignment="1" applyProtection="1">
      <alignment horizontal="center" vertical="center"/>
      <protection hidden="1"/>
    </xf>
    <xf numFmtId="0" fontId="29" fillId="0" borderId="4" xfId="2" applyFont="1" applyBorder="1" applyAlignment="1" applyProtection="1">
      <alignment horizontal="center" vertical="center" wrapText="1"/>
      <protection hidden="1"/>
    </xf>
    <xf numFmtId="0" fontId="29" fillId="0" borderId="5" xfId="2" applyFont="1" applyBorder="1" applyAlignment="1" applyProtection="1">
      <alignment horizontal="center" vertical="center" wrapText="1"/>
      <protection hidden="1"/>
    </xf>
    <xf numFmtId="0" fontId="29" fillId="0" borderId="6" xfId="2" applyFont="1" applyBorder="1" applyAlignment="1" applyProtection="1">
      <alignment horizontal="center" vertical="center" wrapText="1"/>
      <protection hidden="1"/>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6" xfId="2" applyFont="1" applyBorder="1" applyAlignment="1">
      <alignment horizontal="center" vertical="center"/>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22" borderId="7" xfId="0" applyFont="1" applyFill="1" applyBorder="1" applyAlignment="1" applyProtection="1">
      <alignment horizontal="center" vertical="center"/>
      <protection hidden="1"/>
    </xf>
    <xf numFmtId="0" fontId="11" fillId="22" borderId="8"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9" xfId="0" applyFont="1" applyFill="1" applyBorder="1" applyAlignment="1" applyProtection="1">
      <alignment horizontal="center" vertical="center"/>
      <protection hidden="1"/>
    </xf>
  </cellXfs>
  <cellStyles count="9">
    <cellStyle name="Millares" xfId="7" builtinId="3"/>
    <cellStyle name="Millares 2" xfId="4" xr:uid="{00000000-0005-0000-0000-000001000000}"/>
    <cellStyle name="Normal" xfId="0" builtinId="0"/>
    <cellStyle name="Normal 2" xfId="6" xr:uid="{00000000-0005-0000-0000-000003000000}"/>
    <cellStyle name="Normal 2 2" xfId="2" xr:uid="{00000000-0005-0000-0000-000004000000}"/>
    <cellStyle name="Normal 21" xfId="8" xr:uid="{1693BA68-0036-45CA-8DB1-B9AC87E610AF}"/>
    <cellStyle name="Normal 3" xfId="5" xr:uid="{00000000-0005-0000-0000-000005000000}"/>
    <cellStyle name="Porcentaje" xfId="1" builtinId="5"/>
    <cellStyle name="Porcentaje 2" xfId="3" xr:uid="{00000000-0005-0000-0000-000007000000}"/>
  </cellStyles>
  <dxfs count="0"/>
  <tableStyles count="0" defaultTableStyle="TableStyleMedium2" defaultPivotStyle="PivotStyleLight16"/>
  <colors>
    <mruColors>
      <color rgb="FFF5652B"/>
      <color rgb="FF43E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580798</xdr:colOff>
      <xdr:row>0</xdr:row>
      <xdr:rowOff>0</xdr:rowOff>
    </xdr:from>
    <xdr:to>
      <xdr:col>40</xdr:col>
      <xdr:colOff>1259882</xdr:colOff>
      <xdr:row>1</xdr:row>
      <xdr:rowOff>2028079</xdr:rowOff>
    </xdr:to>
    <xdr:pic>
      <xdr:nvPicPr>
        <xdr:cNvPr id="2" name="Imagen 1">
          <a:extLst>
            <a:ext uri="{FF2B5EF4-FFF2-40B4-BE49-F238E27FC236}">
              <a16:creationId xmlns:a16="http://schemas.microsoft.com/office/drawing/2014/main" id="{3B13E580-74C4-4BA5-91C8-5012C7368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74548" y="0"/>
          <a:ext cx="3332477" cy="2300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117474</xdr:colOff>
      <xdr:row>1</xdr:row>
      <xdr:rowOff>71438</xdr:rowOff>
    </xdr:from>
    <xdr:to>
      <xdr:col>8</xdr:col>
      <xdr:colOff>333374</xdr:colOff>
      <xdr:row>1</xdr:row>
      <xdr:rowOff>2340501</xdr:rowOff>
    </xdr:to>
    <xdr:pic>
      <xdr:nvPicPr>
        <xdr:cNvPr id="3" name="Imagen 2">
          <a:extLst>
            <a:ext uri="{FF2B5EF4-FFF2-40B4-BE49-F238E27FC236}">
              <a16:creationId xmlns:a16="http://schemas.microsoft.com/office/drawing/2014/main" id="{DA9B675A-9833-47DB-B288-C27C61586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7162" y="261938"/>
          <a:ext cx="2025650" cy="2269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777875</xdr:colOff>
      <xdr:row>85</xdr:row>
      <xdr:rowOff>190500</xdr:rowOff>
    </xdr:from>
    <xdr:to>
      <xdr:col>39</xdr:col>
      <xdr:colOff>63499</xdr:colOff>
      <xdr:row>95</xdr:row>
      <xdr:rowOff>193054</xdr:rowOff>
    </xdr:to>
    <xdr:pic>
      <xdr:nvPicPr>
        <xdr:cNvPr id="5" name="Imagen 4">
          <a:extLst>
            <a:ext uri="{FF2B5EF4-FFF2-40B4-BE49-F238E27FC236}">
              <a16:creationId xmlns:a16="http://schemas.microsoft.com/office/drawing/2014/main" id="{B7A298EC-6C1F-4766-BB6C-A64F33830F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483750" y="10636250"/>
          <a:ext cx="3762375" cy="2701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1329418</xdr:colOff>
      <xdr:row>1</xdr:row>
      <xdr:rowOff>209550</xdr:rowOff>
    </xdr:from>
    <xdr:to>
      <xdr:col>26</xdr:col>
      <xdr:colOff>1488709</xdr:colOff>
      <xdr:row>2</xdr:row>
      <xdr:rowOff>336955</xdr:rowOff>
    </xdr:to>
    <xdr:pic>
      <xdr:nvPicPr>
        <xdr:cNvPr id="3" name="Imagen 2">
          <a:extLst>
            <a:ext uri="{FF2B5EF4-FFF2-40B4-BE49-F238E27FC236}">
              <a16:creationId xmlns:a16="http://schemas.microsoft.com/office/drawing/2014/main" id="{0E47BDE4-F783-4781-A0AB-C3B201850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64468" y="419100"/>
          <a:ext cx="2807241" cy="205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893989</xdr:colOff>
      <xdr:row>1</xdr:row>
      <xdr:rowOff>106136</xdr:rowOff>
    </xdr:from>
    <xdr:to>
      <xdr:col>2</xdr:col>
      <xdr:colOff>907143</xdr:colOff>
      <xdr:row>2</xdr:row>
      <xdr:rowOff>326117</xdr:rowOff>
    </xdr:to>
    <xdr:pic>
      <xdr:nvPicPr>
        <xdr:cNvPr id="5" name="Imagen 4">
          <a:extLst>
            <a:ext uri="{FF2B5EF4-FFF2-40B4-BE49-F238E27FC236}">
              <a16:creationId xmlns:a16="http://schemas.microsoft.com/office/drawing/2014/main" id="{AA9CA9CB-A188-4E40-B976-C07A572AE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5989" y="310243"/>
          <a:ext cx="1999797" cy="2135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114300</xdr:colOff>
      <xdr:row>27</xdr:row>
      <xdr:rowOff>95251</xdr:rowOff>
    </xdr:from>
    <xdr:to>
      <xdr:col>26</xdr:col>
      <xdr:colOff>304801</xdr:colOff>
      <xdr:row>37</xdr:row>
      <xdr:rowOff>48322</xdr:rowOff>
    </xdr:to>
    <xdr:pic>
      <xdr:nvPicPr>
        <xdr:cNvPr id="10" name="Imagen 9">
          <a:extLst>
            <a:ext uri="{FF2B5EF4-FFF2-40B4-BE49-F238E27FC236}">
              <a16:creationId xmlns:a16="http://schemas.microsoft.com/office/drawing/2014/main" id="{7C4D0BEB-EB6B-41D3-AEFC-EB06AD90FC38}"/>
            </a:ext>
          </a:extLst>
        </xdr:cNvPr>
        <xdr:cNvPicPr>
          <a:picLocks noChangeAspect="1"/>
        </xdr:cNvPicPr>
      </xdr:nvPicPr>
      <xdr:blipFill>
        <a:blip xmlns:r="http://schemas.openxmlformats.org/officeDocument/2006/relationships" r:embed="rId3"/>
        <a:stretch>
          <a:fillRect/>
        </a:stretch>
      </xdr:blipFill>
      <xdr:spPr>
        <a:xfrm>
          <a:off x="21164550" y="17811751"/>
          <a:ext cx="2838450" cy="20326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FDEB-E1A0-4527-B10D-A1C818E0FB13}">
  <dimension ref="B1:AU85"/>
  <sheetViews>
    <sheetView topLeftCell="S1" zoomScale="50" zoomScaleNormal="50" workbookViewId="0">
      <selection activeCell="AN70" sqref="AN70"/>
    </sheetView>
  </sheetViews>
  <sheetFormatPr baseColWidth="10" defaultRowHeight="21"/>
  <cols>
    <col min="2" max="2" width="29.85546875" customWidth="1"/>
    <col min="3" max="3" width="28.42578125" customWidth="1"/>
    <col min="4" max="15" width="6.7109375" customWidth="1"/>
    <col min="16" max="16" width="37.7109375" customWidth="1"/>
    <col min="17" max="17" width="43.140625" customWidth="1"/>
    <col min="18" max="18" width="31.28515625" customWidth="1"/>
    <col min="19" max="19" width="36.7109375" customWidth="1"/>
    <col min="20" max="20" width="22.140625" customWidth="1"/>
    <col min="21" max="21" width="18.28515625" customWidth="1"/>
    <col min="22" max="22" width="29.7109375" customWidth="1"/>
    <col min="23" max="23" width="15.140625" style="2" customWidth="1"/>
    <col min="24" max="24" width="11.42578125" style="2" customWidth="1"/>
    <col min="25" max="25" width="11.28515625" style="2" customWidth="1"/>
    <col min="26" max="27" width="11.42578125" style="2" customWidth="1"/>
    <col min="28" max="28" width="100.7109375" style="117" customWidth="1"/>
    <col min="29" max="29" width="25.28515625" style="2" customWidth="1"/>
    <col min="30" max="30" width="100.7109375" style="117" customWidth="1"/>
    <col min="31" max="31" width="25.42578125" style="2" customWidth="1"/>
    <col min="32" max="32" width="100.7109375" style="117" customWidth="1"/>
    <col min="33" max="33" width="26" style="120" customWidth="1"/>
    <col min="34" max="34" width="28.85546875" style="120" customWidth="1"/>
    <col min="35" max="35" width="23.85546875" style="161" customWidth="1"/>
    <col min="36" max="36" width="13.85546875" customWidth="1"/>
    <col min="37" max="37" width="27" customWidth="1"/>
    <col min="38" max="38" width="25.7109375" customWidth="1"/>
    <col min="39" max="39" width="14.5703125" style="115" customWidth="1"/>
    <col min="40" max="40" width="39.7109375" customWidth="1"/>
    <col min="41" max="41" width="40.7109375" customWidth="1"/>
    <col min="42" max="42" width="14.140625" customWidth="1"/>
  </cols>
  <sheetData>
    <row r="1" spans="2:41" ht="21.75" thickBot="1"/>
    <row r="2" spans="2:41" ht="198" customHeight="1" thickBot="1">
      <c r="B2" s="304"/>
      <c r="C2" s="305"/>
      <c r="D2" s="305"/>
      <c r="E2" s="305"/>
      <c r="F2" s="305"/>
      <c r="G2" s="305"/>
      <c r="H2" s="305"/>
      <c r="I2" s="305"/>
      <c r="J2" s="305"/>
      <c r="K2" s="305"/>
      <c r="L2" s="305"/>
      <c r="M2" s="305"/>
      <c r="N2" s="305"/>
      <c r="O2" s="305"/>
      <c r="P2" s="306"/>
      <c r="Q2" s="274" t="s">
        <v>379</v>
      </c>
      <c r="R2" s="275"/>
      <c r="S2" s="275"/>
      <c r="T2" s="275"/>
      <c r="U2" s="275"/>
      <c r="V2" s="275"/>
      <c r="W2" s="275"/>
      <c r="X2" s="275"/>
      <c r="Y2" s="275"/>
      <c r="Z2" s="275"/>
      <c r="AA2" s="275"/>
      <c r="AB2" s="275"/>
      <c r="AC2" s="275"/>
      <c r="AD2" s="275"/>
      <c r="AE2" s="275"/>
      <c r="AF2" s="275"/>
      <c r="AG2" s="275"/>
      <c r="AH2" s="275"/>
      <c r="AI2" s="275"/>
      <c r="AJ2" s="276"/>
      <c r="AK2" s="312"/>
      <c r="AL2" s="312"/>
      <c r="AM2" s="312"/>
      <c r="AN2" s="312"/>
      <c r="AO2" s="313"/>
    </row>
    <row r="3" spans="2:41" ht="33.75" customHeight="1" thickBot="1">
      <c r="B3" s="269" t="s">
        <v>253</v>
      </c>
      <c r="C3" s="270"/>
      <c r="D3" s="307"/>
      <c r="E3" s="307"/>
      <c r="F3" s="307"/>
      <c r="G3" s="307"/>
      <c r="H3" s="307"/>
      <c r="I3" s="307"/>
      <c r="J3" s="307"/>
      <c r="K3" s="307"/>
      <c r="L3" s="307"/>
      <c r="M3" s="307"/>
      <c r="N3" s="307"/>
      <c r="O3" s="307"/>
      <c r="P3" s="307"/>
      <c r="Q3" s="307"/>
      <c r="R3" s="307"/>
      <c r="S3" s="307"/>
      <c r="T3" s="308"/>
      <c r="U3" s="269" t="s">
        <v>548</v>
      </c>
      <c r="V3" s="270"/>
      <c r="W3" s="270"/>
      <c r="X3" s="270"/>
      <c r="Y3" s="270"/>
      <c r="Z3" s="270"/>
      <c r="AA3" s="270"/>
      <c r="AB3" s="269" t="s">
        <v>281</v>
      </c>
      <c r="AC3" s="270"/>
      <c r="AD3" s="270"/>
      <c r="AE3" s="270"/>
      <c r="AF3" s="269" t="s">
        <v>254</v>
      </c>
      <c r="AG3" s="270"/>
      <c r="AH3" s="270"/>
      <c r="AI3" s="270"/>
      <c r="AJ3" s="271"/>
      <c r="AK3" s="314"/>
      <c r="AL3" s="314"/>
      <c r="AM3" s="314"/>
      <c r="AN3" s="314"/>
      <c r="AO3" s="315"/>
    </row>
    <row r="4" spans="2:41" s="17" customFormat="1" ht="37.5" customHeight="1" thickBot="1">
      <c r="B4" s="28"/>
      <c r="C4" s="29"/>
      <c r="D4" s="282" t="s">
        <v>211</v>
      </c>
      <c r="E4" s="283"/>
      <c r="F4" s="283"/>
      <c r="G4" s="283"/>
      <c r="H4" s="283"/>
      <c r="I4" s="283"/>
      <c r="J4" s="283"/>
      <c r="K4" s="283"/>
      <c r="L4" s="283"/>
      <c r="M4" s="283"/>
      <c r="N4" s="283"/>
      <c r="O4" s="283"/>
      <c r="P4" s="30"/>
      <c r="Q4" s="309" t="s">
        <v>280</v>
      </c>
      <c r="R4" s="310"/>
      <c r="S4" s="310"/>
      <c r="T4" s="310"/>
      <c r="U4" s="310"/>
      <c r="V4" s="311"/>
      <c r="W4" s="284" t="s">
        <v>274</v>
      </c>
      <c r="X4" s="284"/>
      <c r="Y4" s="284"/>
      <c r="Z4" s="284"/>
      <c r="AA4" s="284"/>
      <c r="AB4" s="279" t="s">
        <v>549</v>
      </c>
      <c r="AC4" s="280"/>
      <c r="AD4" s="280"/>
      <c r="AE4" s="280"/>
      <c r="AF4" s="280"/>
      <c r="AG4" s="281"/>
      <c r="AH4" s="302" t="s">
        <v>275</v>
      </c>
      <c r="AI4" s="302"/>
      <c r="AJ4" s="302"/>
      <c r="AK4" s="302" t="s">
        <v>276</v>
      </c>
      <c r="AL4" s="302"/>
      <c r="AM4" s="302"/>
      <c r="AN4" s="302" t="s">
        <v>279</v>
      </c>
      <c r="AO4" s="303"/>
    </row>
    <row r="5" spans="2:41" s="14" customFormat="1" ht="237" customHeight="1" thickBot="1">
      <c r="B5" s="218" t="s">
        <v>4</v>
      </c>
      <c r="C5" s="196" t="s">
        <v>5</v>
      </c>
      <c r="D5" s="197" t="s">
        <v>199</v>
      </c>
      <c r="E5" s="197" t="s">
        <v>200</v>
      </c>
      <c r="F5" s="197" t="s">
        <v>201</v>
      </c>
      <c r="G5" s="197" t="s">
        <v>202</v>
      </c>
      <c r="H5" s="197" t="s">
        <v>203</v>
      </c>
      <c r="I5" s="197" t="s">
        <v>204</v>
      </c>
      <c r="J5" s="197" t="s">
        <v>205</v>
      </c>
      <c r="K5" s="197" t="s">
        <v>206</v>
      </c>
      <c r="L5" s="197" t="s">
        <v>207</v>
      </c>
      <c r="M5" s="197" t="s">
        <v>208</v>
      </c>
      <c r="N5" s="197" t="s">
        <v>209</v>
      </c>
      <c r="O5" s="197" t="s">
        <v>210</v>
      </c>
      <c r="P5" s="198" t="s">
        <v>6</v>
      </c>
      <c r="Q5" s="220" t="s">
        <v>0</v>
      </c>
      <c r="R5" s="219" t="s">
        <v>2</v>
      </c>
      <c r="S5" s="199" t="s">
        <v>7</v>
      </c>
      <c r="T5" s="199" t="s">
        <v>1</v>
      </c>
      <c r="U5" s="222" t="s">
        <v>3</v>
      </c>
      <c r="V5" s="223" t="s">
        <v>8</v>
      </c>
      <c r="W5" s="221">
        <v>2023</v>
      </c>
      <c r="X5" s="201">
        <v>2024</v>
      </c>
      <c r="Y5" s="202">
        <v>2025</v>
      </c>
      <c r="Z5" s="200">
        <v>2026</v>
      </c>
      <c r="AA5" s="203">
        <v>2027</v>
      </c>
      <c r="AB5" s="204" t="s">
        <v>260</v>
      </c>
      <c r="AC5" s="205" t="s">
        <v>374</v>
      </c>
      <c r="AD5" s="206" t="s">
        <v>259</v>
      </c>
      <c r="AE5" s="207" t="s">
        <v>375</v>
      </c>
      <c r="AF5" s="208" t="s">
        <v>258</v>
      </c>
      <c r="AG5" s="209" t="s">
        <v>376</v>
      </c>
      <c r="AH5" s="210" t="s">
        <v>377</v>
      </c>
      <c r="AI5" s="211" t="s">
        <v>378</v>
      </c>
      <c r="AJ5" s="212" t="s">
        <v>263</v>
      </c>
      <c r="AK5" s="213" t="s">
        <v>261</v>
      </c>
      <c r="AL5" s="214" t="s">
        <v>262</v>
      </c>
      <c r="AM5" s="215" t="s">
        <v>264</v>
      </c>
      <c r="AN5" s="216" t="s">
        <v>277</v>
      </c>
      <c r="AO5" s="217" t="s">
        <v>278</v>
      </c>
    </row>
    <row r="6" spans="2:41" ht="155.25" customHeight="1">
      <c r="B6" s="285" t="s">
        <v>9</v>
      </c>
      <c r="C6" s="290" t="s">
        <v>10</v>
      </c>
      <c r="D6" s="277"/>
      <c r="E6" s="277"/>
      <c r="F6" s="277"/>
      <c r="G6" s="277"/>
      <c r="H6" s="277" t="s">
        <v>11</v>
      </c>
      <c r="I6" s="277" t="s">
        <v>11</v>
      </c>
      <c r="J6" s="277"/>
      <c r="K6" s="277"/>
      <c r="L6" s="277"/>
      <c r="M6" s="277"/>
      <c r="N6" s="277"/>
      <c r="O6" s="277"/>
      <c r="P6" s="278" t="s">
        <v>12</v>
      </c>
      <c r="Q6" s="278" t="s">
        <v>13</v>
      </c>
      <c r="R6" s="183" t="s">
        <v>14</v>
      </c>
      <c r="S6" s="183" t="s">
        <v>15</v>
      </c>
      <c r="T6" s="183" t="s">
        <v>257</v>
      </c>
      <c r="U6" s="183">
        <v>1</v>
      </c>
      <c r="V6" s="184" t="s">
        <v>16</v>
      </c>
      <c r="W6" s="185">
        <v>0</v>
      </c>
      <c r="X6" s="186"/>
      <c r="Y6" s="186"/>
      <c r="Z6" s="186">
        <v>1</v>
      </c>
      <c r="AA6" s="187"/>
      <c r="AB6" s="188" t="s">
        <v>427</v>
      </c>
      <c r="AC6" s="135">
        <v>0</v>
      </c>
      <c r="AD6" s="139" t="s">
        <v>428</v>
      </c>
      <c r="AE6" s="140">
        <v>0</v>
      </c>
      <c r="AF6" s="104" t="s">
        <v>429</v>
      </c>
      <c r="AG6" s="123">
        <v>0</v>
      </c>
      <c r="AH6" s="189">
        <v>18</v>
      </c>
      <c r="AI6" s="190">
        <v>6</v>
      </c>
      <c r="AJ6" s="191">
        <f>AI6/AH6*1</f>
        <v>0.33333333333333331</v>
      </c>
      <c r="AK6" s="192">
        <v>0</v>
      </c>
      <c r="AL6" s="192">
        <v>0</v>
      </c>
      <c r="AM6" s="193">
        <v>0</v>
      </c>
      <c r="AN6" s="194">
        <f t="shared" ref="AN6:AN21" si="0">AM6</f>
        <v>0</v>
      </c>
      <c r="AO6" s="195">
        <f t="shared" ref="AO6:AO21" si="1">100%-AN6</f>
        <v>1</v>
      </c>
    </row>
    <row r="7" spans="2:41" ht="117" customHeight="1">
      <c r="B7" s="286"/>
      <c r="C7" s="288"/>
      <c r="D7" s="272"/>
      <c r="E7" s="272"/>
      <c r="F7" s="272"/>
      <c r="G7" s="272"/>
      <c r="H7" s="272"/>
      <c r="I7" s="272"/>
      <c r="J7" s="272"/>
      <c r="K7" s="272"/>
      <c r="L7" s="272"/>
      <c r="M7" s="272"/>
      <c r="N7" s="272"/>
      <c r="O7" s="272"/>
      <c r="P7" s="273"/>
      <c r="Q7" s="273"/>
      <c r="R7" s="107" t="s">
        <v>17</v>
      </c>
      <c r="S7" s="107" t="s">
        <v>18</v>
      </c>
      <c r="T7" s="107" t="s">
        <v>257</v>
      </c>
      <c r="U7" s="107">
        <v>5</v>
      </c>
      <c r="V7" s="87" t="s">
        <v>16</v>
      </c>
      <c r="W7" s="91">
        <v>1</v>
      </c>
      <c r="X7" s="10">
        <v>1</v>
      </c>
      <c r="Y7" s="10">
        <v>1</v>
      </c>
      <c r="Z7" s="10">
        <v>1</v>
      </c>
      <c r="AA7" s="171">
        <v>1</v>
      </c>
      <c r="AB7" s="130" t="s">
        <v>430</v>
      </c>
      <c r="AC7" s="131">
        <v>0</v>
      </c>
      <c r="AD7" s="15" t="s">
        <v>431</v>
      </c>
      <c r="AE7" s="63">
        <v>0</v>
      </c>
      <c r="AF7" s="52" t="s">
        <v>432</v>
      </c>
      <c r="AG7" s="100">
        <v>1</v>
      </c>
      <c r="AH7" s="102">
        <v>15</v>
      </c>
      <c r="AI7" s="162">
        <v>5</v>
      </c>
      <c r="AJ7" s="125">
        <f>AI7/AH7*1</f>
        <v>0.33333333333333331</v>
      </c>
      <c r="AK7" s="126">
        <v>1</v>
      </c>
      <c r="AL7" s="126">
        <v>0</v>
      </c>
      <c r="AM7" s="158">
        <f>AL7*1/AK7</f>
        <v>0</v>
      </c>
      <c r="AN7" s="159">
        <f t="shared" si="0"/>
        <v>0</v>
      </c>
      <c r="AO7" s="160">
        <f t="shared" si="1"/>
        <v>1</v>
      </c>
    </row>
    <row r="8" spans="2:41" ht="122.25" customHeight="1">
      <c r="B8" s="286"/>
      <c r="C8" s="289"/>
      <c r="D8" s="272"/>
      <c r="E8" s="272"/>
      <c r="F8" s="272"/>
      <c r="G8" s="272"/>
      <c r="H8" s="272"/>
      <c r="I8" s="272"/>
      <c r="J8" s="272"/>
      <c r="K8" s="272"/>
      <c r="L8" s="272"/>
      <c r="M8" s="272"/>
      <c r="N8" s="272"/>
      <c r="O8" s="272"/>
      <c r="P8" s="273"/>
      <c r="Q8" s="273"/>
      <c r="R8" s="107" t="s">
        <v>19</v>
      </c>
      <c r="S8" s="107" t="s">
        <v>20</v>
      </c>
      <c r="T8" s="107" t="s">
        <v>257</v>
      </c>
      <c r="U8" s="107">
        <v>4</v>
      </c>
      <c r="V8" s="87" t="s">
        <v>16</v>
      </c>
      <c r="W8" s="91"/>
      <c r="X8" s="10"/>
      <c r="Y8" s="10">
        <v>2</v>
      </c>
      <c r="Z8" s="10"/>
      <c r="AA8" s="171">
        <v>2</v>
      </c>
      <c r="AB8" s="130" t="s">
        <v>283</v>
      </c>
      <c r="AC8" s="131">
        <v>0</v>
      </c>
      <c r="AD8" s="15" t="s">
        <v>284</v>
      </c>
      <c r="AE8" s="63">
        <v>0</v>
      </c>
      <c r="AF8" s="52" t="s">
        <v>285</v>
      </c>
      <c r="AG8" s="100">
        <v>0</v>
      </c>
      <c r="AH8" s="102">
        <v>6</v>
      </c>
      <c r="AI8" s="162">
        <v>1</v>
      </c>
      <c r="AJ8" s="125">
        <f>AI8*1/AH8</f>
        <v>0.16666666666666666</v>
      </c>
      <c r="AK8" s="126">
        <v>0</v>
      </c>
      <c r="AL8" s="126">
        <v>0</v>
      </c>
      <c r="AM8" s="158">
        <v>0</v>
      </c>
      <c r="AN8" s="159">
        <f t="shared" si="0"/>
        <v>0</v>
      </c>
      <c r="AO8" s="160">
        <f t="shared" si="1"/>
        <v>1</v>
      </c>
    </row>
    <row r="9" spans="2:41" ht="195.75" customHeight="1">
      <c r="B9" s="286"/>
      <c r="C9" s="289"/>
      <c r="D9" s="272"/>
      <c r="E9" s="272"/>
      <c r="F9" s="272"/>
      <c r="G9" s="272"/>
      <c r="H9" s="272" t="s">
        <v>11</v>
      </c>
      <c r="I9" s="272" t="s">
        <v>11</v>
      </c>
      <c r="J9" s="272"/>
      <c r="K9" s="272"/>
      <c r="L9" s="272"/>
      <c r="M9" s="272"/>
      <c r="N9" s="272"/>
      <c r="O9" s="272"/>
      <c r="P9" s="273" t="s">
        <v>21</v>
      </c>
      <c r="Q9" s="273" t="s">
        <v>22</v>
      </c>
      <c r="R9" s="107" t="s">
        <v>23</v>
      </c>
      <c r="S9" s="107" t="s">
        <v>24</v>
      </c>
      <c r="T9" s="107" t="s">
        <v>257</v>
      </c>
      <c r="U9" s="106">
        <v>900</v>
      </c>
      <c r="V9" s="88" t="s">
        <v>16</v>
      </c>
      <c r="W9" s="10">
        <v>225</v>
      </c>
      <c r="X9" s="10">
        <v>225</v>
      </c>
      <c r="Y9" s="10">
        <v>225</v>
      </c>
      <c r="Z9" s="10">
        <v>225</v>
      </c>
      <c r="AA9" s="171"/>
      <c r="AB9" s="130" t="s">
        <v>464</v>
      </c>
      <c r="AC9" s="131">
        <v>75</v>
      </c>
      <c r="AD9" s="15" t="s">
        <v>470</v>
      </c>
      <c r="AE9" s="63">
        <v>75</v>
      </c>
      <c r="AF9" s="52" t="s">
        <v>467</v>
      </c>
      <c r="AG9" s="100">
        <v>75</v>
      </c>
      <c r="AH9" s="102">
        <v>6</v>
      </c>
      <c r="AI9" s="162">
        <v>1</v>
      </c>
      <c r="AJ9" s="125">
        <f>AI9*1/AH9</f>
        <v>0.16666666666666666</v>
      </c>
      <c r="AK9" s="126">
        <v>225</v>
      </c>
      <c r="AL9" s="126">
        <v>61</v>
      </c>
      <c r="AM9" s="158">
        <f t="shared" ref="AM6:AM21" si="2">AL9*1/AK9</f>
        <v>0.27111111111111114</v>
      </c>
      <c r="AN9" s="159">
        <f t="shared" si="0"/>
        <v>0.27111111111111114</v>
      </c>
      <c r="AO9" s="160">
        <f t="shared" si="1"/>
        <v>0.72888888888888892</v>
      </c>
    </row>
    <row r="10" spans="2:41" ht="56.25">
      <c r="B10" s="286"/>
      <c r="C10" s="289"/>
      <c r="D10" s="272"/>
      <c r="E10" s="272"/>
      <c r="F10" s="272"/>
      <c r="G10" s="272"/>
      <c r="H10" s="272"/>
      <c r="I10" s="272"/>
      <c r="J10" s="272"/>
      <c r="K10" s="272"/>
      <c r="L10" s="272"/>
      <c r="M10" s="272"/>
      <c r="N10" s="272"/>
      <c r="O10" s="272"/>
      <c r="P10" s="273"/>
      <c r="Q10" s="273"/>
      <c r="R10" s="106" t="s">
        <v>25</v>
      </c>
      <c r="S10" s="106" t="s">
        <v>26</v>
      </c>
      <c r="T10" s="107" t="s">
        <v>257</v>
      </c>
      <c r="U10" s="106">
        <v>41</v>
      </c>
      <c r="V10" s="88" t="s">
        <v>16</v>
      </c>
      <c r="W10" s="91">
        <v>8</v>
      </c>
      <c r="X10" s="10">
        <v>8</v>
      </c>
      <c r="Y10" s="10">
        <v>8</v>
      </c>
      <c r="Z10" s="10">
        <v>8</v>
      </c>
      <c r="AA10" s="171">
        <v>9</v>
      </c>
      <c r="AB10" s="130" t="s">
        <v>465</v>
      </c>
      <c r="AC10" s="131">
        <v>2</v>
      </c>
      <c r="AD10" s="15" t="s">
        <v>471</v>
      </c>
      <c r="AE10" s="63">
        <v>3</v>
      </c>
      <c r="AF10" s="52" t="s">
        <v>468</v>
      </c>
      <c r="AG10" s="100">
        <v>3</v>
      </c>
      <c r="AH10" s="102">
        <v>6</v>
      </c>
      <c r="AI10" s="162">
        <v>2</v>
      </c>
      <c r="AJ10" s="125">
        <f>AI10*1/AH10</f>
        <v>0.33333333333333331</v>
      </c>
      <c r="AK10" s="126">
        <v>8</v>
      </c>
      <c r="AL10" s="126">
        <v>8</v>
      </c>
      <c r="AM10" s="158">
        <f t="shared" si="2"/>
        <v>1</v>
      </c>
      <c r="AN10" s="159">
        <f t="shared" si="0"/>
        <v>1</v>
      </c>
      <c r="AO10" s="160">
        <f t="shared" si="1"/>
        <v>0</v>
      </c>
    </row>
    <row r="11" spans="2:41" ht="86.25" customHeight="1">
      <c r="B11" s="286"/>
      <c r="C11" s="289"/>
      <c r="D11" s="272"/>
      <c r="E11" s="272"/>
      <c r="F11" s="272"/>
      <c r="G11" s="272"/>
      <c r="H11" s="272"/>
      <c r="I11" s="272"/>
      <c r="J11" s="272"/>
      <c r="K11" s="272"/>
      <c r="L11" s="272"/>
      <c r="M11" s="272"/>
      <c r="N11" s="272"/>
      <c r="O11" s="272"/>
      <c r="P11" s="273"/>
      <c r="Q11" s="273"/>
      <c r="R11" s="107" t="s">
        <v>27</v>
      </c>
      <c r="S11" s="107" t="s">
        <v>28</v>
      </c>
      <c r="T11" s="107" t="s">
        <v>257</v>
      </c>
      <c r="U11" s="106">
        <v>2</v>
      </c>
      <c r="V11" s="88" t="s">
        <v>16</v>
      </c>
      <c r="W11" s="91">
        <v>0.4</v>
      </c>
      <c r="X11" s="91">
        <v>0.4</v>
      </c>
      <c r="Y11" s="91">
        <v>0.4</v>
      </c>
      <c r="Z11" s="91">
        <v>0.4</v>
      </c>
      <c r="AA11" s="91">
        <v>0.4</v>
      </c>
      <c r="AB11" s="130" t="s">
        <v>466</v>
      </c>
      <c r="AC11" s="179">
        <v>0.133333333333333</v>
      </c>
      <c r="AD11" s="15" t="s">
        <v>472</v>
      </c>
      <c r="AE11" s="179">
        <v>0.133333333333333</v>
      </c>
      <c r="AF11" s="52" t="s">
        <v>469</v>
      </c>
      <c r="AG11" s="179">
        <v>0.133333333333333</v>
      </c>
      <c r="AH11" s="102">
        <v>3</v>
      </c>
      <c r="AI11" s="162">
        <v>1</v>
      </c>
      <c r="AJ11" s="125">
        <f>AI11*1/AH11</f>
        <v>0.33333333333333331</v>
      </c>
      <c r="AK11" s="127">
        <v>2</v>
      </c>
      <c r="AL11" s="126">
        <v>0.133333333333333</v>
      </c>
      <c r="AM11" s="158">
        <f t="shared" si="2"/>
        <v>6.6666666666666499E-2</v>
      </c>
      <c r="AN11" s="159">
        <f t="shared" si="0"/>
        <v>6.6666666666666499E-2</v>
      </c>
      <c r="AO11" s="160">
        <f t="shared" si="1"/>
        <v>0.93333333333333346</v>
      </c>
    </row>
    <row r="12" spans="2:41" ht="104.25" customHeight="1">
      <c r="B12" s="286"/>
      <c r="C12" s="289"/>
      <c r="D12" s="105"/>
      <c r="E12" s="105"/>
      <c r="F12" s="105"/>
      <c r="G12" s="105"/>
      <c r="H12" s="105"/>
      <c r="I12" s="105" t="s">
        <v>11</v>
      </c>
      <c r="J12" s="105"/>
      <c r="K12" s="105"/>
      <c r="L12" s="105"/>
      <c r="M12" s="105"/>
      <c r="N12" s="105"/>
      <c r="O12" s="105"/>
      <c r="P12" s="106" t="s">
        <v>29</v>
      </c>
      <c r="Q12" s="106" t="s">
        <v>30</v>
      </c>
      <c r="R12" s="107" t="s">
        <v>31</v>
      </c>
      <c r="S12" s="107" t="s">
        <v>32</v>
      </c>
      <c r="T12" s="107" t="s">
        <v>257</v>
      </c>
      <c r="U12" s="107">
        <v>20</v>
      </c>
      <c r="V12" s="88" t="s">
        <v>16</v>
      </c>
      <c r="W12" s="91"/>
      <c r="X12" s="10">
        <v>5</v>
      </c>
      <c r="Y12" s="10">
        <v>5</v>
      </c>
      <c r="Z12" s="10">
        <v>5</v>
      </c>
      <c r="AA12" s="171">
        <v>5</v>
      </c>
      <c r="AB12" s="133" t="s">
        <v>286</v>
      </c>
      <c r="AC12" s="132">
        <v>0</v>
      </c>
      <c r="AD12" s="138" t="s">
        <v>287</v>
      </c>
      <c r="AE12" s="137">
        <v>0</v>
      </c>
      <c r="AF12" s="53" t="s">
        <v>288</v>
      </c>
      <c r="AG12" s="118">
        <v>0</v>
      </c>
      <c r="AH12" s="102">
        <v>10</v>
      </c>
      <c r="AI12" s="162">
        <v>3</v>
      </c>
      <c r="AJ12" s="125">
        <f t="shared" ref="AJ12:AJ41" si="3">AI12*1/AH12</f>
        <v>0.3</v>
      </c>
      <c r="AK12" s="127">
        <v>0</v>
      </c>
      <c r="AL12" s="126">
        <v>0</v>
      </c>
      <c r="AM12" s="158">
        <v>0</v>
      </c>
      <c r="AN12" s="159">
        <f t="shared" si="0"/>
        <v>0</v>
      </c>
      <c r="AO12" s="160">
        <f t="shared" si="1"/>
        <v>1</v>
      </c>
    </row>
    <row r="13" spans="2:41" ht="241.5" customHeight="1">
      <c r="B13" s="286"/>
      <c r="C13" s="289"/>
      <c r="D13" s="272"/>
      <c r="E13" s="272" t="s">
        <v>11</v>
      </c>
      <c r="F13" s="272" t="s">
        <v>11</v>
      </c>
      <c r="G13" s="272" t="s">
        <v>11</v>
      </c>
      <c r="H13" s="272"/>
      <c r="I13" s="272"/>
      <c r="J13" s="272"/>
      <c r="K13" s="272"/>
      <c r="L13" s="272"/>
      <c r="M13" s="272"/>
      <c r="N13" s="272" t="s">
        <v>11</v>
      </c>
      <c r="O13" s="272"/>
      <c r="P13" s="273" t="s">
        <v>44</v>
      </c>
      <c r="Q13" s="273" t="s">
        <v>45</v>
      </c>
      <c r="R13" s="106" t="s">
        <v>46</v>
      </c>
      <c r="S13" s="106" t="s">
        <v>47</v>
      </c>
      <c r="T13" s="107" t="s">
        <v>257</v>
      </c>
      <c r="U13" s="34">
        <v>1</v>
      </c>
      <c r="V13" s="88" t="s">
        <v>48</v>
      </c>
      <c r="W13" s="91"/>
      <c r="X13" s="10"/>
      <c r="Y13" s="10"/>
      <c r="Z13" s="10"/>
      <c r="AA13" s="171">
        <v>1</v>
      </c>
      <c r="AB13" s="130" t="s">
        <v>290</v>
      </c>
      <c r="AC13" s="131">
        <v>0</v>
      </c>
      <c r="AD13" s="15" t="s">
        <v>291</v>
      </c>
      <c r="AE13" s="63">
        <v>0</v>
      </c>
      <c r="AF13" s="52" t="s">
        <v>292</v>
      </c>
      <c r="AG13" s="123">
        <v>0</v>
      </c>
      <c r="AH13" s="102">
        <v>11</v>
      </c>
      <c r="AI13" s="162">
        <v>1</v>
      </c>
      <c r="AJ13" s="125">
        <f t="shared" si="3"/>
        <v>9.0909090909090912E-2</v>
      </c>
      <c r="AK13" s="126">
        <v>1</v>
      </c>
      <c r="AL13" s="126">
        <v>0</v>
      </c>
      <c r="AM13" s="158">
        <f t="shared" si="2"/>
        <v>0</v>
      </c>
      <c r="AN13" s="159">
        <f t="shared" si="0"/>
        <v>0</v>
      </c>
      <c r="AO13" s="160">
        <f>100%-AN13</f>
        <v>1</v>
      </c>
    </row>
    <row r="14" spans="2:41" ht="110.25">
      <c r="B14" s="286"/>
      <c r="C14" s="289"/>
      <c r="D14" s="272"/>
      <c r="E14" s="272"/>
      <c r="F14" s="272"/>
      <c r="G14" s="272"/>
      <c r="H14" s="272"/>
      <c r="I14" s="272"/>
      <c r="J14" s="272"/>
      <c r="K14" s="272"/>
      <c r="L14" s="272"/>
      <c r="M14" s="272"/>
      <c r="N14" s="272"/>
      <c r="O14" s="272"/>
      <c r="P14" s="273"/>
      <c r="Q14" s="273"/>
      <c r="R14" s="106" t="s">
        <v>49</v>
      </c>
      <c r="S14" s="106" t="s">
        <v>50</v>
      </c>
      <c r="T14" s="107" t="s">
        <v>257</v>
      </c>
      <c r="U14" s="34">
        <v>1</v>
      </c>
      <c r="V14" s="88" t="s">
        <v>48</v>
      </c>
      <c r="W14" s="91"/>
      <c r="X14" s="10"/>
      <c r="Y14" s="10">
        <v>1</v>
      </c>
      <c r="Z14" s="10"/>
      <c r="AA14" s="171"/>
      <c r="AB14" s="130" t="s">
        <v>293</v>
      </c>
      <c r="AC14" s="131">
        <v>0</v>
      </c>
      <c r="AD14" s="15" t="s">
        <v>294</v>
      </c>
      <c r="AE14" s="63">
        <v>0</v>
      </c>
      <c r="AF14" s="52" t="s">
        <v>295</v>
      </c>
      <c r="AG14" s="100">
        <v>0</v>
      </c>
      <c r="AH14" s="102">
        <v>11</v>
      </c>
      <c r="AI14" s="162">
        <v>2</v>
      </c>
      <c r="AJ14" s="125">
        <f t="shared" si="3"/>
        <v>0.18181818181818182</v>
      </c>
      <c r="AK14" s="126">
        <v>0</v>
      </c>
      <c r="AL14" s="126">
        <v>0</v>
      </c>
      <c r="AM14" s="158">
        <v>0</v>
      </c>
      <c r="AN14" s="159">
        <f t="shared" si="0"/>
        <v>0</v>
      </c>
      <c r="AO14" s="160">
        <f t="shared" si="1"/>
        <v>1</v>
      </c>
    </row>
    <row r="15" spans="2:41" ht="109.5" customHeight="1">
      <c r="B15" s="286"/>
      <c r="C15" s="288" t="s">
        <v>51</v>
      </c>
      <c r="D15" s="272" t="s">
        <v>11</v>
      </c>
      <c r="E15" s="272" t="s">
        <v>11</v>
      </c>
      <c r="F15" s="272" t="s">
        <v>11</v>
      </c>
      <c r="G15" s="272" t="s">
        <v>11</v>
      </c>
      <c r="H15" s="272" t="s">
        <v>11</v>
      </c>
      <c r="I15" s="272" t="s">
        <v>11</v>
      </c>
      <c r="J15" s="272" t="s">
        <v>11</v>
      </c>
      <c r="K15" s="272" t="s">
        <v>11</v>
      </c>
      <c r="L15" s="272" t="s">
        <v>11</v>
      </c>
      <c r="M15" s="272" t="s">
        <v>11</v>
      </c>
      <c r="N15" s="272" t="s">
        <v>11</v>
      </c>
      <c r="O15" s="272" t="s">
        <v>11</v>
      </c>
      <c r="P15" s="273" t="s">
        <v>52</v>
      </c>
      <c r="Q15" s="273" t="s">
        <v>53</v>
      </c>
      <c r="R15" s="106" t="s">
        <v>265</v>
      </c>
      <c r="S15" s="106" t="s">
        <v>54</v>
      </c>
      <c r="T15" s="107" t="s">
        <v>257</v>
      </c>
      <c r="U15" s="106">
        <v>2</v>
      </c>
      <c r="V15" s="88" t="s">
        <v>48</v>
      </c>
      <c r="W15" s="91"/>
      <c r="X15" s="10">
        <v>1</v>
      </c>
      <c r="Y15" s="10">
        <v>1</v>
      </c>
      <c r="Z15" s="10"/>
      <c r="AA15" s="171"/>
      <c r="AB15" s="130" t="s">
        <v>296</v>
      </c>
      <c r="AC15" s="131">
        <v>0</v>
      </c>
      <c r="AD15" s="15" t="s">
        <v>296</v>
      </c>
      <c r="AE15" s="63">
        <v>0</v>
      </c>
      <c r="AF15" s="52" t="s">
        <v>296</v>
      </c>
      <c r="AG15" s="100">
        <v>0</v>
      </c>
      <c r="AH15" s="102">
        <v>12</v>
      </c>
      <c r="AI15" s="162">
        <v>3</v>
      </c>
      <c r="AJ15" s="125">
        <f t="shared" si="3"/>
        <v>0.25</v>
      </c>
      <c r="AK15" s="126">
        <v>0</v>
      </c>
      <c r="AL15" s="126">
        <v>0</v>
      </c>
      <c r="AM15" s="158">
        <v>0</v>
      </c>
      <c r="AN15" s="159">
        <f t="shared" si="0"/>
        <v>0</v>
      </c>
      <c r="AO15" s="160">
        <f t="shared" si="1"/>
        <v>1</v>
      </c>
    </row>
    <row r="16" spans="2:41" ht="220.5">
      <c r="B16" s="286"/>
      <c r="C16" s="288"/>
      <c r="D16" s="272"/>
      <c r="E16" s="272"/>
      <c r="F16" s="272"/>
      <c r="G16" s="272"/>
      <c r="H16" s="272"/>
      <c r="I16" s="272"/>
      <c r="J16" s="272"/>
      <c r="K16" s="272"/>
      <c r="L16" s="272"/>
      <c r="M16" s="272"/>
      <c r="N16" s="272"/>
      <c r="O16" s="272"/>
      <c r="P16" s="273"/>
      <c r="Q16" s="273"/>
      <c r="R16" s="106" t="s">
        <v>55</v>
      </c>
      <c r="S16" s="106" t="s">
        <v>56</v>
      </c>
      <c r="T16" s="107" t="s">
        <v>257</v>
      </c>
      <c r="U16" s="106">
        <v>1</v>
      </c>
      <c r="V16" s="88" t="s">
        <v>48</v>
      </c>
      <c r="W16" s="91"/>
      <c r="X16" s="10">
        <v>1</v>
      </c>
      <c r="Y16" s="10"/>
      <c r="Z16" s="10"/>
      <c r="AA16" s="171"/>
      <c r="AB16" s="130" t="s">
        <v>297</v>
      </c>
      <c r="AC16" s="131">
        <v>0</v>
      </c>
      <c r="AD16" s="15" t="s">
        <v>297</v>
      </c>
      <c r="AE16" s="63">
        <v>0</v>
      </c>
      <c r="AF16" s="52" t="s">
        <v>298</v>
      </c>
      <c r="AG16" s="100">
        <v>0</v>
      </c>
      <c r="AH16" s="102">
        <v>20</v>
      </c>
      <c r="AI16" s="162">
        <v>5</v>
      </c>
      <c r="AJ16" s="125">
        <f t="shared" si="3"/>
        <v>0.25</v>
      </c>
      <c r="AK16" s="126">
        <v>0</v>
      </c>
      <c r="AL16" s="126">
        <v>0</v>
      </c>
      <c r="AM16" s="158">
        <v>0</v>
      </c>
      <c r="AN16" s="159">
        <f t="shared" si="0"/>
        <v>0</v>
      </c>
      <c r="AO16" s="160">
        <f t="shared" si="1"/>
        <v>1</v>
      </c>
    </row>
    <row r="17" spans="2:41" ht="56.25">
      <c r="B17" s="286"/>
      <c r="C17" s="289"/>
      <c r="D17" s="272"/>
      <c r="E17" s="272"/>
      <c r="F17" s="272"/>
      <c r="G17" s="272"/>
      <c r="H17" s="272"/>
      <c r="I17" s="272"/>
      <c r="J17" s="272"/>
      <c r="K17" s="272"/>
      <c r="L17" s="272"/>
      <c r="M17" s="272"/>
      <c r="N17" s="272"/>
      <c r="O17" s="272"/>
      <c r="P17" s="273" t="s">
        <v>57</v>
      </c>
      <c r="Q17" s="273" t="s">
        <v>58</v>
      </c>
      <c r="R17" s="34" t="s">
        <v>59</v>
      </c>
      <c r="S17" s="34" t="s">
        <v>60</v>
      </c>
      <c r="T17" s="107" t="s">
        <v>257</v>
      </c>
      <c r="U17" s="106">
        <v>14</v>
      </c>
      <c r="V17" s="88" t="s">
        <v>61</v>
      </c>
      <c r="W17" s="91">
        <v>6</v>
      </c>
      <c r="X17" s="243">
        <v>2</v>
      </c>
      <c r="Y17" s="245">
        <v>1</v>
      </c>
      <c r="Z17" s="245">
        <v>1</v>
      </c>
      <c r="AA17" s="246">
        <v>4</v>
      </c>
      <c r="AB17" s="130" t="s">
        <v>299</v>
      </c>
      <c r="AC17" s="131">
        <v>4</v>
      </c>
      <c r="AD17" s="15" t="s">
        <v>300</v>
      </c>
      <c r="AE17" s="63">
        <v>1</v>
      </c>
      <c r="AF17" s="52" t="s">
        <v>301</v>
      </c>
      <c r="AG17" s="100">
        <v>1</v>
      </c>
      <c r="AH17" s="102">
        <v>3</v>
      </c>
      <c r="AI17" s="162">
        <v>1</v>
      </c>
      <c r="AJ17" s="125">
        <f t="shared" si="3"/>
        <v>0.33333333333333331</v>
      </c>
      <c r="AK17" s="126">
        <v>14</v>
      </c>
      <c r="AL17" s="126">
        <v>4</v>
      </c>
      <c r="AM17" s="158">
        <f t="shared" si="2"/>
        <v>0.2857142857142857</v>
      </c>
      <c r="AN17" s="159">
        <f t="shared" si="0"/>
        <v>0.2857142857142857</v>
      </c>
      <c r="AO17" s="160">
        <f t="shared" si="1"/>
        <v>0.7142857142857143</v>
      </c>
    </row>
    <row r="18" spans="2:41" ht="56.25">
      <c r="B18" s="286"/>
      <c r="C18" s="289"/>
      <c r="D18" s="272"/>
      <c r="E18" s="272"/>
      <c r="F18" s="272"/>
      <c r="G18" s="272"/>
      <c r="H18" s="272"/>
      <c r="I18" s="272"/>
      <c r="J18" s="272"/>
      <c r="K18" s="272"/>
      <c r="L18" s="272"/>
      <c r="M18" s="272"/>
      <c r="N18" s="272"/>
      <c r="O18" s="272"/>
      <c r="P18" s="273"/>
      <c r="Q18" s="273"/>
      <c r="R18" s="106" t="s">
        <v>62</v>
      </c>
      <c r="S18" s="106" t="s">
        <v>63</v>
      </c>
      <c r="T18" s="107" t="s">
        <v>257</v>
      </c>
      <c r="U18" s="18">
        <v>80</v>
      </c>
      <c r="V18" s="88" t="s">
        <v>61</v>
      </c>
      <c r="W18" s="93">
        <v>11</v>
      </c>
      <c r="X18" s="244">
        <v>11</v>
      </c>
      <c r="Y18" s="244">
        <v>14</v>
      </c>
      <c r="Z18" s="244">
        <v>17</v>
      </c>
      <c r="AA18" s="247">
        <v>27</v>
      </c>
      <c r="AB18" s="130" t="s">
        <v>302</v>
      </c>
      <c r="AC18" s="131">
        <v>11</v>
      </c>
      <c r="AD18" s="15" t="s">
        <v>303</v>
      </c>
      <c r="AE18" s="63">
        <v>0</v>
      </c>
      <c r="AF18" s="52" t="s">
        <v>303</v>
      </c>
      <c r="AG18" s="100">
        <v>0</v>
      </c>
      <c r="AH18" s="102">
        <v>3</v>
      </c>
      <c r="AI18" s="162">
        <v>1</v>
      </c>
      <c r="AJ18" s="125">
        <f t="shared" si="3"/>
        <v>0.33333333333333331</v>
      </c>
      <c r="AK18" s="126">
        <v>11</v>
      </c>
      <c r="AL18" s="126">
        <v>13</v>
      </c>
      <c r="AM18" s="158">
        <f t="shared" si="2"/>
        <v>1.1818181818181819</v>
      </c>
      <c r="AN18" s="159">
        <f t="shared" si="0"/>
        <v>1.1818181818181819</v>
      </c>
      <c r="AO18" s="160">
        <f t="shared" si="1"/>
        <v>-0.18181818181818188</v>
      </c>
    </row>
    <row r="19" spans="2:41" ht="63">
      <c r="B19" s="286"/>
      <c r="C19" s="289"/>
      <c r="D19" s="272"/>
      <c r="E19" s="272"/>
      <c r="F19" s="272"/>
      <c r="G19" s="272"/>
      <c r="H19" s="272"/>
      <c r="I19" s="272"/>
      <c r="J19" s="272"/>
      <c r="K19" s="272"/>
      <c r="L19" s="272"/>
      <c r="M19" s="272"/>
      <c r="N19" s="272"/>
      <c r="O19" s="272"/>
      <c r="P19" s="273" t="s">
        <v>64</v>
      </c>
      <c r="Q19" s="273" t="s">
        <v>65</v>
      </c>
      <c r="R19" s="34" t="s">
        <v>66</v>
      </c>
      <c r="S19" s="34" t="s">
        <v>67</v>
      </c>
      <c r="T19" s="107" t="s">
        <v>257</v>
      </c>
      <c r="U19" s="106">
        <v>1</v>
      </c>
      <c r="V19" s="88" t="s">
        <v>61</v>
      </c>
      <c r="W19" s="91"/>
      <c r="X19" s="10"/>
      <c r="Y19" s="10"/>
      <c r="Z19" s="10">
        <v>1</v>
      </c>
      <c r="AA19" s="171"/>
      <c r="AB19" s="130" t="s">
        <v>304</v>
      </c>
      <c r="AC19" s="131">
        <v>0</v>
      </c>
      <c r="AD19" s="15" t="s">
        <v>305</v>
      </c>
      <c r="AE19" s="63">
        <v>0</v>
      </c>
      <c r="AF19" s="52" t="s">
        <v>306</v>
      </c>
      <c r="AG19" s="100">
        <v>0</v>
      </c>
      <c r="AH19" s="102">
        <v>7</v>
      </c>
      <c r="AI19" s="162">
        <v>3</v>
      </c>
      <c r="AJ19" s="125">
        <f t="shared" si="3"/>
        <v>0.42857142857142855</v>
      </c>
      <c r="AK19" s="126">
        <v>0</v>
      </c>
      <c r="AL19" s="126">
        <v>0</v>
      </c>
      <c r="AM19" s="158">
        <v>0</v>
      </c>
      <c r="AN19" s="159">
        <f t="shared" si="0"/>
        <v>0</v>
      </c>
      <c r="AO19" s="160">
        <f t="shared" si="1"/>
        <v>1</v>
      </c>
    </row>
    <row r="20" spans="2:41" ht="56.25">
      <c r="B20" s="286"/>
      <c r="C20" s="289"/>
      <c r="D20" s="272"/>
      <c r="E20" s="272"/>
      <c r="F20" s="272"/>
      <c r="G20" s="272"/>
      <c r="H20" s="272"/>
      <c r="I20" s="272"/>
      <c r="J20" s="272"/>
      <c r="K20" s="272"/>
      <c r="L20" s="272"/>
      <c r="M20" s="272"/>
      <c r="N20" s="272"/>
      <c r="O20" s="272"/>
      <c r="P20" s="273"/>
      <c r="Q20" s="273"/>
      <c r="R20" s="34" t="s">
        <v>68</v>
      </c>
      <c r="S20" s="34" t="s">
        <v>69</v>
      </c>
      <c r="T20" s="107" t="s">
        <v>257</v>
      </c>
      <c r="U20" s="106">
        <v>2</v>
      </c>
      <c r="V20" s="88" t="s">
        <v>61</v>
      </c>
      <c r="W20" s="91">
        <v>1</v>
      </c>
      <c r="X20" s="10"/>
      <c r="Y20" s="10"/>
      <c r="Z20" s="10">
        <v>1</v>
      </c>
      <c r="AA20" s="171"/>
      <c r="AB20" s="130" t="s">
        <v>307</v>
      </c>
      <c r="AC20" s="131">
        <v>0</v>
      </c>
      <c r="AD20" s="15" t="s">
        <v>308</v>
      </c>
      <c r="AE20" s="63">
        <v>1</v>
      </c>
      <c r="AF20" s="52" t="s">
        <v>309</v>
      </c>
      <c r="AG20" s="100">
        <v>0</v>
      </c>
      <c r="AH20" s="102">
        <v>3</v>
      </c>
      <c r="AI20" s="162">
        <v>1</v>
      </c>
      <c r="AJ20" s="125">
        <f t="shared" si="3"/>
        <v>0.33333333333333331</v>
      </c>
      <c r="AK20" s="126">
        <v>1</v>
      </c>
      <c r="AL20" s="126">
        <v>0</v>
      </c>
      <c r="AM20" s="158">
        <f t="shared" si="2"/>
        <v>0</v>
      </c>
      <c r="AN20" s="159">
        <f t="shared" si="0"/>
        <v>0</v>
      </c>
      <c r="AO20" s="160">
        <f t="shared" si="1"/>
        <v>1</v>
      </c>
    </row>
    <row r="21" spans="2:41" ht="47.25">
      <c r="B21" s="286"/>
      <c r="C21" s="288" t="s">
        <v>70</v>
      </c>
      <c r="D21" s="272" t="s">
        <v>11</v>
      </c>
      <c r="E21" s="273"/>
      <c r="F21" s="272" t="s">
        <v>11</v>
      </c>
      <c r="G21" s="273"/>
      <c r="H21" s="273"/>
      <c r="I21" s="273"/>
      <c r="J21" s="273"/>
      <c r="K21" s="272" t="s">
        <v>11</v>
      </c>
      <c r="L21" s="273"/>
      <c r="M21" s="273"/>
      <c r="N21" s="273"/>
      <c r="O21" s="273"/>
      <c r="P21" s="106" t="s">
        <v>71</v>
      </c>
      <c r="Q21" s="106" t="s">
        <v>72</v>
      </c>
      <c r="R21" s="107" t="s">
        <v>73</v>
      </c>
      <c r="S21" s="113" t="s">
        <v>74</v>
      </c>
      <c r="T21" s="107" t="s">
        <v>257</v>
      </c>
      <c r="U21" s="107">
        <v>2</v>
      </c>
      <c r="V21" s="88" t="s">
        <v>48</v>
      </c>
      <c r="W21" s="91">
        <v>0.4</v>
      </c>
      <c r="X21" s="91">
        <v>0.4</v>
      </c>
      <c r="Y21" s="91">
        <v>0.4</v>
      </c>
      <c r="Z21" s="91">
        <v>0.4</v>
      </c>
      <c r="AA21" s="91">
        <v>0.4</v>
      </c>
      <c r="AB21" s="130" t="s">
        <v>310</v>
      </c>
      <c r="AC21" s="131">
        <v>0</v>
      </c>
      <c r="AD21" s="15" t="s">
        <v>311</v>
      </c>
      <c r="AE21" s="63">
        <v>0</v>
      </c>
      <c r="AF21" s="52" t="s">
        <v>312</v>
      </c>
      <c r="AG21" s="100">
        <v>0.4</v>
      </c>
      <c r="AH21" s="102">
        <v>4</v>
      </c>
      <c r="AI21" s="162">
        <v>1</v>
      </c>
      <c r="AJ21" s="125">
        <f t="shared" si="3"/>
        <v>0.25</v>
      </c>
      <c r="AK21" s="126">
        <v>1</v>
      </c>
      <c r="AL21" s="126">
        <v>0</v>
      </c>
      <c r="AM21" s="158">
        <f t="shared" si="2"/>
        <v>0</v>
      </c>
      <c r="AN21" s="159">
        <f t="shared" si="0"/>
        <v>0</v>
      </c>
      <c r="AO21" s="160">
        <f t="shared" si="1"/>
        <v>1</v>
      </c>
    </row>
    <row r="22" spans="2:41" ht="94.5" customHeight="1">
      <c r="B22" s="286"/>
      <c r="C22" s="288"/>
      <c r="D22" s="272"/>
      <c r="E22" s="273"/>
      <c r="F22" s="272"/>
      <c r="G22" s="273"/>
      <c r="H22" s="273"/>
      <c r="I22" s="273"/>
      <c r="J22" s="273"/>
      <c r="K22" s="272"/>
      <c r="L22" s="273"/>
      <c r="M22" s="273"/>
      <c r="N22" s="273"/>
      <c r="O22" s="273"/>
      <c r="P22" s="291" t="s">
        <v>75</v>
      </c>
      <c r="Q22" s="273" t="s">
        <v>76</v>
      </c>
      <c r="R22" s="106" t="s">
        <v>77</v>
      </c>
      <c r="S22" s="106" t="s">
        <v>78</v>
      </c>
      <c r="T22" s="107" t="s">
        <v>257</v>
      </c>
      <c r="U22" s="106">
        <v>15</v>
      </c>
      <c r="V22" s="88" t="s">
        <v>48</v>
      </c>
      <c r="W22" s="91">
        <v>3</v>
      </c>
      <c r="X22" s="10">
        <v>3</v>
      </c>
      <c r="Y22" s="10">
        <v>3</v>
      </c>
      <c r="Z22" s="10">
        <v>3</v>
      </c>
      <c r="AA22" s="171">
        <v>3</v>
      </c>
      <c r="AB22" s="130" t="s">
        <v>313</v>
      </c>
      <c r="AC22" s="131">
        <v>1</v>
      </c>
      <c r="AD22" s="15" t="s">
        <v>314</v>
      </c>
      <c r="AE22" s="63">
        <v>1</v>
      </c>
      <c r="AF22" s="52" t="s">
        <v>315</v>
      </c>
      <c r="AG22" s="100">
        <v>1</v>
      </c>
      <c r="AH22" s="102">
        <v>3</v>
      </c>
      <c r="AI22" s="162" t="s">
        <v>426</v>
      </c>
      <c r="AJ22" s="125" t="e">
        <f t="shared" si="3"/>
        <v>#VALUE!</v>
      </c>
      <c r="AK22" s="126">
        <v>3</v>
      </c>
      <c r="AL22" s="126">
        <v>1</v>
      </c>
      <c r="AM22" s="158">
        <f>AL22*1/AK22</f>
        <v>0.33333333333333331</v>
      </c>
      <c r="AN22" s="159">
        <f>AM22</f>
        <v>0.33333333333333331</v>
      </c>
      <c r="AO22" s="160">
        <f>100%-AN22</f>
        <v>0.66666666666666674</v>
      </c>
    </row>
    <row r="23" spans="2:41" ht="47.25">
      <c r="B23" s="286"/>
      <c r="C23" s="288"/>
      <c r="D23" s="272"/>
      <c r="E23" s="273"/>
      <c r="F23" s="272"/>
      <c r="G23" s="273"/>
      <c r="H23" s="273"/>
      <c r="I23" s="273"/>
      <c r="J23" s="273"/>
      <c r="K23" s="272"/>
      <c r="L23" s="273"/>
      <c r="M23" s="273"/>
      <c r="N23" s="273"/>
      <c r="O23" s="273"/>
      <c r="P23" s="278"/>
      <c r="Q23" s="273"/>
      <c r="R23" s="106" t="s">
        <v>79</v>
      </c>
      <c r="S23" s="106" t="s">
        <v>80</v>
      </c>
      <c r="T23" s="107" t="s">
        <v>257</v>
      </c>
      <c r="U23" s="106">
        <v>5</v>
      </c>
      <c r="V23" s="88" t="s">
        <v>48</v>
      </c>
      <c r="W23" s="91">
        <v>1</v>
      </c>
      <c r="X23" s="10">
        <v>1</v>
      </c>
      <c r="Y23" s="10">
        <v>1</v>
      </c>
      <c r="Z23" s="10">
        <v>1</v>
      </c>
      <c r="AA23" s="171">
        <v>1</v>
      </c>
      <c r="AB23" s="130" t="s">
        <v>316</v>
      </c>
      <c r="AC23" s="131">
        <v>0</v>
      </c>
      <c r="AD23" s="15" t="s">
        <v>316</v>
      </c>
      <c r="AE23" s="63">
        <v>0</v>
      </c>
      <c r="AF23" s="52" t="s">
        <v>317</v>
      </c>
      <c r="AG23" s="100">
        <v>1</v>
      </c>
      <c r="AH23" s="102">
        <v>3</v>
      </c>
      <c r="AI23" s="162" t="s">
        <v>426</v>
      </c>
      <c r="AJ23" s="125" t="e">
        <f t="shared" si="3"/>
        <v>#VALUE!</v>
      </c>
      <c r="AK23" s="126">
        <v>1</v>
      </c>
      <c r="AL23" s="126">
        <v>0</v>
      </c>
      <c r="AM23" s="158">
        <f t="shared" ref="AM23:AM63" si="4">AL23*1/AK23</f>
        <v>0</v>
      </c>
      <c r="AN23" s="159">
        <f t="shared" ref="AN23:AN63" si="5">AM23</f>
        <v>0</v>
      </c>
      <c r="AO23" s="160">
        <f t="shared" ref="AO23:AO63" si="6">100%-AN23</f>
        <v>1</v>
      </c>
    </row>
    <row r="24" spans="2:41" ht="114.75" customHeight="1">
      <c r="B24" s="286"/>
      <c r="C24" s="288"/>
      <c r="D24" s="272"/>
      <c r="E24" s="273"/>
      <c r="F24" s="272"/>
      <c r="G24" s="273"/>
      <c r="H24" s="273"/>
      <c r="I24" s="273"/>
      <c r="J24" s="273"/>
      <c r="K24" s="272"/>
      <c r="L24" s="273"/>
      <c r="M24" s="273"/>
      <c r="N24" s="273"/>
      <c r="O24" s="273"/>
      <c r="P24" s="12" t="s">
        <v>81</v>
      </c>
      <c r="Q24" s="107" t="s">
        <v>82</v>
      </c>
      <c r="R24" s="12" t="s">
        <v>83</v>
      </c>
      <c r="S24" s="12" t="s">
        <v>84</v>
      </c>
      <c r="T24" s="107" t="s">
        <v>257</v>
      </c>
      <c r="U24" s="12">
        <v>5</v>
      </c>
      <c r="V24" s="88" t="s">
        <v>48</v>
      </c>
      <c r="W24" s="92">
        <v>1</v>
      </c>
      <c r="X24" s="11">
        <v>1</v>
      </c>
      <c r="Y24" s="11">
        <v>1</v>
      </c>
      <c r="Z24" s="11">
        <v>1</v>
      </c>
      <c r="AA24" s="172">
        <v>1</v>
      </c>
      <c r="AB24" s="130" t="s">
        <v>318</v>
      </c>
      <c r="AC24" s="131">
        <v>0</v>
      </c>
      <c r="AD24" s="15" t="s">
        <v>319</v>
      </c>
      <c r="AE24" s="63">
        <v>0</v>
      </c>
      <c r="AF24" s="52" t="s">
        <v>404</v>
      </c>
      <c r="AG24" s="100">
        <v>1</v>
      </c>
      <c r="AH24" s="102">
        <v>11</v>
      </c>
      <c r="AI24" s="163">
        <v>2</v>
      </c>
      <c r="AJ24" s="125">
        <f t="shared" si="3"/>
        <v>0.18181818181818182</v>
      </c>
      <c r="AK24" s="126">
        <v>1</v>
      </c>
      <c r="AL24" s="126">
        <v>0</v>
      </c>
      <c r="AM24" s="158">
        <f t="shared" si="4"/>
        <v>0</v>
      </c>
      <c r="AN24" s="159">
        <f t="shared" si="5"/>
        <v>0</v>
      </c>
      <c r="AO24" s="160">
        <f t="shared" si="6"/>
        <v>1</v>
      </c>
    </row>
    <row r="25" spans="2:41" ht="78.75">
      <c r="B25" s="286"/>
      <c r="C25" s="288"/>
      <c r="D25" s="272"/>
      <c r="E25" s="273"/>
      <c r="F25" s="272"/>
      <c r="G25" s="273"/>
      <c r="H25" s="273"/>
      <c r="I25" s="273"/>
      <c r="J25" s="273"/>
      <c r="K25" s="272"/>
      <c r="L25" s="273"/>
      <c r="M25" s="273"/>
      <c r="N25" s="273"/>
      <c r="O25" s="273"/>
      <c r="P25" s="273" t="s">
        <v>85</v>
      </c>
      <c r="Q25" s="273" t="s">
        <v>86</v>
      </c>
      <c r="R25" s="107" t="s">
        <v>83</v>
      </c>
      <c r="S25" s="107" t="s">
        <v>78</v>
      </c>
      <c r="T25" s="107" t="s">
        <v>257</v>
      </c>
      <c r="U25" s="107">
        <v>25</v>
      </c>
      <c r="V25" s="88" t="s">
        <v>48</v>
      </c>
      <c r="W25" s="91">
        <v>6</v>
      </c>
      <c r="X25" s="10">
        <v>5</v>
      </c>
      <c r="Y25" s="10">
        <v>5</v>
      </c>
      <c r="Z25" s="10">
        <v>5</v>
      </c>
      <c r="AA25" s="171">
        <v>4</v>
      </c>
      <c r="AB25" s="130" t="s">
        <v>515</v>
      </c>
      <c r="AC25" s="131">
        <v>0</v>
      </c>
      <c r="AD25" s="15" t="s">
        <v>416</v>
      </c>
      <c r="AE25" s="63">
        <v>3</v>
      </c>
      <c r="AF25" s="52" t="s">
        <v>417</v>
      </c>
      <c r="AG25" s="100">
        <v>3</v>
      </c>
      <c r="AH25" s="102">
        <v>8</v>
      </c>
      <c r="AI25" s="162">
        <v>1</v>
      </c>
      <c r="AJ25" s="125">
        <f t="shared" si="3"/>
        <v>0.125</v>
      </c>
      <c r="AK25" s="126">
        <v>7</v>
      </c>
      <c r="AL25" s="126">
        <v>0</v>
      </c>
      <c r="AM25" s="158">
        <f t="shared" si="4"/>
        <v>0</v>
      </c>
      <c r="AN25" s="159">
        <f t="shared" si="5"/>
        <v>0</v>
      </c>
      <c r="AO25" s="160">
        <f t="shared" si="6"/>
        <v>1</v>
      </c>
    </row>
    <row r="26" spans="2:41" ht="47.25">
      <c r="B26" s="286"/>
      <c r="C26" s="289"/>
      <c r="D26" s="272"/>
      <c r="E26" s="273"/>
      <c r="F26" s="272"/>
      <c r="G26" s="273"/>
      <c r="H26" s="273"/>
      <c r="I26" s="273"/>
      <c r="J26" s="273"/>
      <c r="K26" s="272"/>
      <c r="L26" s="273"/>
      <c r="M26" s="273"/>
      <c r="N26" s="273"/>
      <c r="O26" s="273"/>
      <c r="P26" s="273"/>
      <c r="Q26" s="273"/>
      <c r="R26" s="107" t="s">
        <v>87</v>
      </c>
      <c r="S26" s="107" t="s">
        <v>88</v>
      </c>
      <c r="T26" s="107" t="s">
        <v>257</v>
      </c>
      <c r="U26" s="106">
        <v>25</v>
      </c>
      <c r="V26" s="88" t="s">
        <v>48</v>
      </c>
      <c r="W26" s="91">
        <v>5</v>
      </c>
      <c r="X26" s="10">
        <v>5</v>
      </c>
      <c r="Y26" s="10">
        <v>5</v>
      </c>
      <c r="Z26" s="10">
        <v>5</v>
      </c>
      <c r="AA26" s="171">
        <v>5</v>
      </c>
      <c r="AB26" s="130" t="s">
        <v>418</v>
      </c>
      <c r="AC26" s="131">
        <v>2</v>
      </c>
      <c r="AD26" s="15" t="s">
        <v>419</v>
      </c>
      <c r="AE26" s="63">
        <v>1</v>
      </c>
      <c r="AF26" s="52" t="s">
        <v>420</v>
      </c>
      <c r="AG26" s="100">
        <v>2</v>
      </c>
      <c r="AH26" s="102">
        <v>5</v>
      </c>
      <c r="AI26" s="162" t="s">
        <v>426</v>
      </c>
      <c r="AJ26" s="125" t="e">
        <f t="shared" si="3"/>
        <v>#VALUE!</v>
      </c>
      <c r="AK26" s="126">
        <v>5</v>
      </c>
      <c r="AL26" s="126">
        <v>0</v>
      </c>
      <c r="AM26" s="158">
        <f t="shared" si="4"/>
        <v>0</v>
      </c>
      <c r="AN26" s="159">
        <f t="shared" si="5"/>
        <v>0</v>
      </c>
      <c r="AO26" s="160">
        <f t="shared" si="6"/>
        <v>1</v>
      </c>
    </row>
    <row r="27" spans="2:41" ht="57" customHeight="1">
      <c r="B27" s="316" t="s">
        <v>89</v>
      </c>
      <c r="C27" s="318" t="s">
        <v>90</v>
      </c>
      <c r="D27" s="273"/>
      <c r="E27" s="272" t="s">
        <v>11</v>
      </c>
      <c r="F27" s="273"/>
      <c r="G27" s="273"/>
      <c r="H27" s="273"/>
      <c r="I27" s="273"/>
      <c r="J27" s="273"/>
      <c r="K27" s="272"/>
      <c r="L27" s="272" t="s">
        <v>11</v>
      </c>
      <c r="M27" s="273"/>
      <c r="N27" s="273"/>
      <c r="O27" s="273"/>
      <c r="P27" s="292" t="s">
        <v>91</v>
      </c>
      <c r="Q27" s="292" t="s">
        <v>92</v>
      </c>
      <c r="R27" s="107" t="s">
        <v>93</v>
      </c>
      <c r="S27" s="107" t="s">
        <v>94</v>
      </c>
      <c r="T27" s="107" t="s">
        <v>257</v>
      </c>
      <c r="U27" s="12">
        <v>1</v>
      </c>
      <c r="V27" s="88" t="s">
        <v>61</v>
      </c>
      <c r="W27" s="91"/>
      <c r="X27" s="10"/>
      <c r="Y27" s="10">
        <v>1</v>
      </c>
      <c r="Z27" s="10"/>
      <c r="AA27" s="171"/>
      <c r="AB27" s="130" t="s">
        <v>320</v>
      </c>
      <c r="AC27" s="131">
        <v>0</v>
      </c>
      <c r="AD27" s="15" t="s">
        <v>321</v>
      </c>
      <c r="AE27" s="63">
        <v>0</v>
      </c>
      <c r="AF27" s="52" t="s">
        <v>322</v>
      </c>
      <c r="AG27" s="100">
        <v>0</v>
      </c>
      <c r="AH27" s="102">
        <v>3</v>
      </c>
      <c r="AI27" s="162">
        <v>1</v>
      </c>
      <c r="AJ27" s="125">
        <f t="shared" si="3"/>
        <v>0.33333333333333331</v>
      </c>
      <c r="AK27" s="126">
        <v>0</v>
      </c>
      <c r="AL27" s="126">
        <v>0</v>
      </c>
      <c r="AM27" s="158">
        <v>0</v>
      </c>
      <c r="AN27" s="159">
        <f t="shared" si="5"/>
        <v>0</v>
      </c>
      <c r="AO27" s="160">
        <f t="shared" si="6"/>
        <v>1</v>
      </c>
    </row>
    <row r="28" spans="2:41" ht="104.25" customHeight="1">
      <c r="B28" s="317"/>
      <c r="C28" s="319"/>
      <c r="D28" s="273"/>
      <c r="E28" s="272"/>
      <c r="F28" s="273"/>
      <c r="G28" s="273"/>
      <c r="H28" s="273"/>
      <c r="I28" s="273"/>
      <c r="J28" s="273"/>
      <c r="K28" s="272"/>
      <c r="L28" s="272"/>
      <c r="M28" s="273"/>
      <c r="N28" s="273"/>
      <c r="O28" s="273"/>
      <c r="P28" s="292"/>
      <c r="Q28" s="292"/>
      <c r="R28" s="107" t="s">
        <v>95</v>
      </c>
      <c r="S28" s="107" t="s">
        <v>96</v>
      </c>
      <c r="T28" s="107" t="s">
        <v>257</v>
      </c>
      <c r="U28" s="12">
        <v>5</v>
      </c>
      <c r="V28" s="88" t="s">
        <v>61</v>
      </c>
      <c r="W28" s="91">
        <v>1</v>
      </c>
      <c r="X28" s="10">
        <v>1</v>
      </c>
      <c r="Y28" s="10">
        <v>1</v>
      </c>
      <c r="Z28" s="10">
        <v>1</v>
      </c>
      <c r="AA28" s="171">
        <v>1</v>
      </c>
      <c r="AB28" s="130" t="s">
        <v>323</v>
      </c>
      <c r="AC28" s="131">
        <v>0</v>
      </c>
      <c r="AD28" s="15" t="s">
        <v>324</v>
      </c>
      <c r="AE28" s="63">
        <v>0</v>
      </c>
      <c r="AF28" s="52" t="s">
        <v>325</v>
      </c>
      <c r="AG28" s="100">
        <v>1</v>
      </c>
      <c r="AH28" s="102">
        <v>5</v>
      </c>
      <c r="AI28" s="162">
        <v>2</v>
      </c>
      <c r="AJ28" s="125">
        <f t="shared" si="3"/>
        <v>0.4</v>
      </c>
      <c r="AK28" s="126">
        <v>1</v>
      </c>
      <c r="AL28" s="126">
        <v>0</v>
      </c>
      <c r="AM28" s="158">
        <f t="shared" si="4"/>
        <v>0</v>
      </c>
      <c r="AN28" s="159">
        <f t="shared" si="5"/>
        <v>0</v>
      </c>
      <c r="AO28" s="160">
        <f t="shared" si="6"/>
        <v>1</v>
      </c>
    </row>
    <row r="29" spans="2:41" ht="56.25">
      <c r="B29" s="317"/>
      <c r="C29" s="319"/>
      <c r="D29" s="273"/>
      <c r="E29" s="272"/>
      <c r="F29" s="273"/>
      <c r="G29" s="273"/>
      <c r="H29" s="273"/>
      <c r="I29" s="273"/>
      <c r="J29" s="273"/>
      <c r="K29" s="272"/>
      <c r="L29" s="272"/>
      <c r="M29" s="273"/>
      <c r="N29" s="273"/>
      <c r="O29" s="273"/>
      <c r="P29" s="292"/>
      <c r="Q29" s="292"/>
      <c r="R29" s="107" t="s">
        <v>458</v>
      </c>
      <c r="S29" s="107" t="s">
        <v>459</v>
      </c>
      <c r="T29" s="107" t="s">
        <v>257</v>
      </c>
      <c r="U29" s="12">
        <v>3</v>
      </c>
      <c r="V29" s="88" t="s">
        <v>61</v>
      </c>
      <c r="W29" s="91"/>
      <c r="X29" s="10"/>
      <c r="Y29" s="10">
        <v>1</v>
      </c>
      <c r="Z29" s="10">
        <v>1</v>
      </c>
      <c r="AA29" s="171">
        <v>1</v>
      </c>
      <c r="AB29" s="130" t="s">
        <v>326</v>
      </c>
      <c r="AC29" s="131">
        <v>0</v>
      </c>
      <c r="AD29" s="15" t="s">
        <v>327</v>
      </c>
      <c r="AE29" s="63">
        <v>0</v>
      </c>
      <c r="AF29" s="52" t="s">
        <v>328</v>
      </c>
      <c r="AG29" s="100">
        <v>0</v>
      </c>
      <c r="AH29" s="102">
        <v>3</v>
      </c>
      <c r="AI29" s="162">
        <v>1</v>
      </c>
      <c r="AJ29" s="125">
        <f t="shared" si="3"/>
        <v>0.33333333333333331</v>
      </c>
      <c r="AK29" s="126">
        <v>0</v>
      </c>
      <c r="AL29" s="126">
        <v>0</v>
      </c>
      <c r="AM29" s="158">
        <v>0</v>
      </c>
      <c r="AN29" s="159">
        <f t="shared" si="5"/>
        <v>0</v>
      </c>
      <c r="AO29" s="160">
        <f t="shared" si="6"/>
        <v>1</v>
      </c>
    </row>
    <row r="30" spans="2:41" ht="94.5">
      <c r="B30" s="317"/>
      <c r="C30" s="319"/>
      <c r="D30" s="273"/>
      <c r="E30" s="273"/>
      <c r="F30" s="273"/>
      <c r="G30" s="273"/>
      <c r="H30" s="273"/>
      <c r="I30" s="273"/>
      <c r="J30" s="287" t="s">
        <v>11</v>
      </c>
      <c r="K30" s="273"/>
      <c r="L30" s="273"/>
      <c r="M30" s="273"/>
      <c r="N30" s="273"/>
      <c r="O30" s="273"/>
      <c r="P30" s="292" t="s">
        <v>97</v>
      </c>
      <c r="Q30" s="292" t="s">
        <v>98</v>
      </c>
      <c r="R30" s="111" t="s">
        <v>99</v>
      </c>
      <c r="S30" s="106" t="s">
        <v>100</v>
      </c>
      <c r="T30" s="107" t="s">
        <v>257</v>
      </c>
      <c r="U30" s="106">
        <v>1</v>
      </c>
      <c r="V30" s="88" t="s">
        <v>48</v>
      </c>
      <c r="W30" s="91"/>
      <c r="X30" s="10">
        <v>1</v>
      </c>
      <c r="Y30" s="10"/>
      <c r="Z30" s="10"/>
      <c r="AA30" s="171"/>
      <c r="AB30" s="130" t="s">
        <v>329</v>
      </c>
      <c r="AC30" s="131">
        <v>0</v>
      </c>
      <c r="AD30" s="15" t="s">
        <v>330</v>
      </c>
      <c r="AE30" s="63">
        <v>0</v>
      </c>
      <c r="AF30" s="52" t="s">
        <v>496</v>
      </c>
      <c r="AG30" s="100">
        <v>0</v>
      </c>
      <c r="AH30" s="102">
        <v>3</v>
      </c>
      <c r="AI30" s="162" t="s">
        <v>426</v>
      </c>
      <c r="AJ30" s="125" t="e">
        <f t="shared" si="3"/>
        <v>#VALUE!</v>
      </c>
      <c r="AK30" s="126">
        <v>0</v>
      </c>
      <c r="AL30" s="126">
        <v>0</v>
      </c>
      <c r="AM30" s="158">
        <v>0</v>
      </c>
      <c r="AN30" s="159">
        <f t="shared" si="5"/>
        <v>0</v>
      </c>
      <c r="AO30" s="160">
        <f t="shared" si="6"/>
        <v>1</v>
      </c>
    </row>
    <row r="31" spans="2:41" ht="138.75" customHeight="1">
      <c r="B31" s="317"/>
      <c r="C31" s="319"/>
      <c r="D31" s="273"/>
      <c r="E31" s="273"/>
      <c r="F31" s="273"/>
      <c r="G31" s="273"/>
      <c r="H31" s="273"/>
      <c r="I31" s="273"/>
      <c r="J31" s="287"/>
      <c r="K31" s="273"/>
      <c r="L31" s="273"/>
      <c r="M31" s="273"/>
      <c r="N31" s="273"/>
      <c r="O31" s="273"/>
      <c r="P31" s="292"/>
      <c r="Q31" s="292"/>
      <c r="R31" s="111" t="s">
        <v>101</v>
      </c>
      <c r="S31" s="106" t="s">
        <v>102</v>
      </c>
      <c r="T31" s="107" t="s">
        <v>257</v>
      </c>
      <c r="U31" s="106">
        <v>1</v>
      </c>
      <c r="V31" s="88" t="s">
        <v>48</v>
      </c>
      <c r="W31" s="91"/>
      <c r="X31" s="10">
        <v>1</v>
      </c>
      <c r="Y31" s="10"/>
      <c r="Z31" s="10"/>
      <c r="AA31" s="171"/>
      <c r="AB31" s="130" t="s">
        <v>494</v>
      </c>
      <c r="AC31" s="131">
        <v>0</v>
      </c>
      <c r="AD31" s="15" t="s">
        <v>495</v>
      </c>
      <c r="AE31" s="63">
        <v>0</v>
      </c>
      <c r="AF31" s="52" t="s">
        <v>497</v>
      </c>
      <c r="AG31" s="100">
        <v>0</v>
      </c>
      <c r="AH31" s="102">
        <v>4</v>
      </c>
      <c r="AI31" s="162" t="s">
        <v>426</v>
      </c>
      <c r="AJ31" s="125" t="e">
        <f t="shared" si="3"/>
        <v>#VALUE!</v>
      </c>
      <c r="AK31" s="126">
        <v>2439</v>
      </c>
      <c r="AL31" s="126">
        <v>0</v>
      </c>
      <c r="AM31" s="158">
        <f t="shared" si="4"/>
        <v>0</v>
      </c>
      <c r="AN31" s="159">
        <f t="shared" si="5"/>
        <v>0</v>
      </c>
      <c r="AO31" s="160">
        <f t="shared" si="6"/>
        <v>1</v>
      </c>
    </row>
    <row r="32" spans="2:41" ht="126">
      <c r="B32" s="317"/>
      <c r="C32" s="319"/>
      <c r="D32" s="273"/>
      <c r="E32" s="273"/>
      <c r="F32" s="273"/>
      <c r="G32" s="273"/>
      <c r="H32" s="273"/>
      <c r="I32" s="273"/>
      <c r="J32" s="287"/>
      <c r="K32" s="273"/>
      <c r="L32" s="273"/>
      <c r="M32" s="273"/>
      <c r="N32" s="273"/>
      <c r="O32" s="273"/>
      <c r="P32" s="292"/>
      <c r="Q32" s="292"/>
      <c r="R32" s="111" t="s">
        <v>103</v>
      </c>
      <c r="S32" s="106" t="s">
        <v>78</v>
      </c>
      <c r="T32" s="107" t="s">
        <v>257</v>
      </c>
      <c r="U32" s="106">
        <v>120</v>
      </c>
      <c r="V32" s="88" t="s">
        <v>48</v>
      </c>
      <c r="W32" s="91">
        <v>24</v>
      </c>
      <c r="X32" s="10">
        <v>24</v>
      </c>
      <c r="Y32" s="10">
        <v>24</v>
      </c>
      <c r="Z32" s="10">
        <v>24</v>
      </c>
      <c r="AA32" s="171">
        <v>24</v>
      </c>
      <c r="AB32" s="130" t="s">
        <v>500</v>
      </c>
      <c r="AC32" s="131">
        <v>8</v>
      </c>
      <c r="AD32" s="166" t="s">
        <v>501</v>
      </c>
      <c r="AE32" s="63">
        <v>2</v>
      </c>
      <c r="AF32" s="52" t="s">
        <v>498</v>
      </c>
      <c r="AG32" s="100">
        <v>14</v>
      </c>
      <c r="AH32" s="102">
        <v>15</v>
      </c>
      <c r="AI32" s="162">
        <v>3</v>
      </c>
      <c r="AJ32" s="125">
        <f t="shared" si="3"/>
        <v>0.2</v>
      </c>
      <c r="AK32" s="126">
        <v>24</v>
      </c>
      <c r="AL32" s="126">
        <v>15</v>
      </c>
      <c r="AM32" s="158">
        <f t="shared" si="4"/>
        <v>0.625</v>
      </c>
      <c r="AN32" s="159">
        <f t="shared" si="5"/>
        <v>0.625</v>
      </c>
      <c r="AO32" s="160">
        <f t="shared" si="6"/>
        <v>0.375</v>
      </c>
    </row>
    <row r="33" spans="2:42" ht="180" customHeight="1">
      <c r="B33" s="317"/>
      <c r="C33" s="319"/>
      <c r="D33" s="273"/>
      <c r="E33" s="273"/>
      <c r="F33" s="273"/>
      <c r="G33" s="273"/>
      <c r="H33" s="273"/>
      <c r="I33" s="273"/>
      <c r="J33" s="287"/>
      <c r="K33" s="273"/>
      <c r="L33" s="273"/>
      <c r="M33" s="273"/>
      <c r="N33" s="273"/>
      <c r="O33" s="273"/>
      <c r="P33" s="292"/>
      <c r="Q33" s="292"/>
      <c r="R33" s="111" t="s">
        <v>104</v>
      </c>
      <c r="S33" s="106" t="s">
        <v>105</v>
      </c>
      <c r="T33" s="107" t="s">
        <v>257</v>
      </c>
      <c r="U33" s="106">
        <v>4000</v>
      </c>
      <c r="V33" s="88" t="s">
        <v>48</v>
      </c>
      <c r="W33" s="91">
        <v>800</v>
      </c>
      <c r="X33" s="10">
        <v>800</v>
      </c>
      <c r="Y33" s="10">
        <v>800</v>
      </c>
      <c r="Z33" s="10">
        <v>800</v>
      </c>
      <c r="AA33" s="171">
        <v>800</v>
      </c>
      <c r="AB33" s="130" t="s">
        <v>331</v>
      </c>
      <c r="AC33" s="131">
        <v>266</v>
      </c>
      <c r="AD33" s="15" t="s">
        <v>331</v>
      </c>
      <c r="AE33" s="63">
        <v>266</v>
      </c>
      <c r="AF33" s="52" t="s">
        <v>331</v>
      </c>
      <c r="AG33" s="100">
        <v>268</v>
      </c>
      <c r="AH33" s="102">
        <v>3</v>
      </c>
      <c r="AI33" s="162">
        <v>1</v>
      </c>
      <c r="AJ33" s="125">
        <f t="shared" si="3"/>
        <v>0.33333333333333331</v>
      </c>
      <c r="AK33" s="126">
        <v>800</v>
      </c>
      <c r="AL33" s="126">
        <v>746</v>
      </c>
      <c r="AM33" s="158">
        <f t="shared" si="4"/>
        <v>0.9325</v>
      </c>
      <c r="AN33" s="159">
        <f t="shared" si="5"/>
        <v>0.9325</v>
      </c>
      <c r="AO33" s="160">
        <f t="shared" si="6"/>
        <v>6.7500000000000004E-2</v>
      </c>
    </row>
    <row r="34" spans="2:42" ht="75">
      <c r="B34" s="317"/>
      <c r="C34" s="319"/>
      <c r="D34" s="273"/>
      <c r="E34" s="287" t="s">
        <v>11</v>
      </c>
      <c r="F34" s="273"/>
      <c r="G34" s="273"/>
      <c r="H34" s="287" t="s">
        <v>11</v>
      </c>
      <c r="I34" s="273"/>
      <c r="J34" s="273"/>
      <c r="K34" s="273"/>
      <c r="L34" s="273"/>
      <c r="M34" s="273"/>
      <c r="N34" s="273"/>
      <c r="O34" s="273"/>
      <c r="P34" s="273" t="s">
        <v>106</v>
      </c>
      <c r="Q34" s="273" t="s">
        <v>107</v>
      </c>
      <c r="R34" s="111" t="s">
        <v>266</v>
      </c>
      <c r="S34" s="111" t="s">
        <v>108</v>
      </c>
      <c r="T34" s="31" t="s">
        <v>257</v>
      </c>
      <c r="U34" s="106">
        <v>3</v>
      </c>
      <c r="V34" s="88" t="s">
        <v>48</v>
      </c>
      <c r="W34" s="91">
        <v>0.6</v>
      </c>
      <c r="X34" s="91">
        <v>0.6</v>
      </c>
      <c r="Y34" s="91">
        <v>0.6</v>
      </c>
      <c r="Z34" s="91">
        <v>0.6</v>
      </c>
      <c r="AA34" s="91">
        <v>0.6</v>
      </c>
      <c r="AB34" s="130" t="s">
        <v>518</v>
      </c>
      <c r="AC34" s="131">
        <v>0</v>
      </c>
      <c r="AD34" s="15" t="s">
        <v>422</v>
      </c>
      <c r="AE34" s="63">
        <v>0.2</v>
      </c>
      <c r="AF34" s="52" t="s">
        <v>423</v>
      </c>
      <c r="AG34" s="100">
        <v>0.4</v>
      </c>
      <c r="AH34" s="102">
        <v>4</v>
      </c>
      <c r="AI34" s="162">
        <v>1</v>
      </c>
      <c r="AJ34" s="125">
        <f t="shared" si="3"/>
        <v>0.25</v>
      </c>
      <c r="AK34" s="126">
        <v>0.6</v>
      </c>
      <c r="AL34" s="126">
        <v>0.2</v>
      </c>
      <c r="AM34" s="158">
        <f t="shared" si="4"/>
        <v>0.33333333333333337</v>
      </c>
      <c r="AN34" s="159">
        <f t="shared" si="5"/>
        <v>0.33333333333333337</v>
      </c>
      <c r="AO34" s="160">
        <f t="shared" si="6"/>
        <v>0.66666666666666663</v>
      </c>
    </row>
    <row r="35" spans="2:42" ht="56.25">
      <c r="B35" s="317"/>
      <c r="C35" s="319"/>
      <c r="D35" s="273"/>
      <c r="E35" s="287"/>
      <c r="F35" s="273"/>
      <c r="G35" s="273"/>
      <c r="H35" s="287"/>
      <c r="I35" s="273"/>
      <c r="J35" s="273"/>
      <c r="K35" s="273"/>
      <c r="L35" s="273"/>
      <c r="M35" s="273"/>
      <c r="N35" s="273"/>
      <c r="O35" s="273"/>
      <c r="P35" s="273"/>
      <c r="Q35" s="273"/>
      <c r="R35" s="111" t="s">
        <v>109</v>
      </c>
      <c r="S35" s="111" t="s">
        <v>110</v>
      </c>
      <c r="T35" s="31" t="s">
        <v>493</v>
      </c>
      <c r="U35" s="106">
        <v>2</v>
      </c>
      <c r="V35" s="88" t="s">
        <v>48</v>
      </c>
      <c r="W35" s="91">
        <v>0.4</v>
      </c>
      <c r="X35" s="91">
        <v>0.4</v>
      </c>
      <c r="Y35" s="91">
        <v>0.4</v>
      </c>
      <c r="Z35" s="91">
        <v>0.4</v>
      </c>
      <c r="AA35" s="91">
        <v>0.4</v>
      </c>
      <c r="AB35" s="130" t="s">
        <v>521</v>
      </c>
      <c r="AC35" s="131">
        <v>0</v>
      </c>
      <c r="AD35" s="141" t="s">
        <v>520</v>
      </c>
      <c r="AE35" s="63">
        <v>0</v>
      </c>
      <c r="AF35" s="96" t="s">
        <v>522</v>
      </c>
      <c r="AG35" s="100">
        <v>0.4</v>
      </c>
      <c r="AH35" s="102">
        <v>3</v>
      </c>
      <c r="AI35" s="162">
        <v>1</v>
      </c>
      <c r="AJ35" s="125">
        <f t="shared" si="3"/>
        <v>0.33333333333333331</v>
      </c>
      <c r="AK35" s="126">
        <v>0.4</v>
      </c>
      <c r="AL35" s="126">
        <v>0</v>
      </c>
      <c r="AM35" s="158">
        <f t="shared" si="4"/>
        <v>0</v>
      </c>
      <c r="AN35" s="159">
        <f t="shared" si="5"/>
        <v>0</v>
      </c>
      <c r="AO35" s="160">
        <f t="shared" si="6"/>
        <v>1</v>
      </c>
    </row>
    <row r="36" spans="2:42" ht="37.5">
      <c r="B36" s="317"/>
      <c r="C36" s="319"/>
      <c r="D36" s="273"/>
      <c r="E36" s="287"/>
      <c r="F36" s="273"/>
      <c r="G36" s="273"/>
      <c r="H36" s="287"/>
      <c r="I36" s="273"/>
      <c r="J36" s="273"/>
      <c r="K36" s="273"/>
      <c r="L36" s="273"/>
      <c r="M36" s="273"/>
      <c r="N36" s="273"/>
      <c r="O36" s="273"/>
      <c r="P36" s="273"/>
      <c r="Q36" s="273"/>
      <c r="R36" s="111" t="s">
        <v>111</v>
      </c>
      <c r="S36" s="111" t="s">
        <v>112</v>
      </c>
      <c r="T36" s="31" t="s">
        <v>257</v>
      </c>
      <c r="U36" s="106">
        <v>1</v>
      </c>
      <c r="V36" s="88" t="s">
        <v>48</v>
      </c>
      <c r="W36" s="91"/>
      <c r="X36" s="10">
        <v>1</v>
      </c>
      <c r="Y36" s="10"/>
      <c r="Z36" s="10"/>
      <c r="AA36" s="171"/>
      <c r="AB36" s="130" t="s">
        <v>519</v>
      </c>
      <c r="AC36" s="131">
        <v>0</v>
      </c>
      <c r="AD36" s="15" t="s">
        <v>421</v>
      </c>
      <c r="AE36" s="63">
        <v>0</v>
      </c>
      <c r="AF36" s="52" t="s">
        <v>424</v>
      </c>
      <c r="AG36" s="100">
        <v>0</v>
      </c>
      <c r="AH36" s="102">
        <v>3</v>
      </c>
      <c r="AI36" s="162" t="s">
        <v>426</v>
      </c>
      <c r="AJ36" s="125" t="e">
        <f t="shared" si="3"/>
        <v>#VALUE!</v>
      </c>
      <c r="AK36" s="126">
        <v>1</v>
      </c>
      <c r="AL36" s="126">
        <v>0</v>
      </c>
      <c r="AM36" s="158">
        <f t="shared" si="4"/>
        <v>0</v>
      </c>
      <c r="AN36" s="159">
        <f t="shared" si="5"/>
        <v>0</v>
      </c>
      <c r="AO36" s="160">
        <f t="shared" si="6"/>
        <v>1</v>
      </c>
    </row>
    <row r="37" spans="2:42" ht="132.75" customHeight="1">
      <c r="B37" s="317"/>
      <c r="C37" s="319"/>
      <c r="D37" s="106"/>
      <c r="E37" s="108"/>
      <c r="F37" s="106"/>
      <c r="G37" s="106"/>
      <c r="H37" s="108"/>
      <c r="I37" s="106"/>
      <c r="J37" s="106"/>
      <c r="K37" s="106"/>
      <c r="L37" s="106"/>
      <c r="M37" s="106"/>
      <c r="N37" s="106"/>
      <c r="O37" s="106"/>
      <c r="P37" s="109" t="s">
        <v>113</v>
      </c>
      <c r="Q37" s="106" t="s">
        <v>114</v>
      </c>
      <c r="R37" s="107" t="s">
        <v>115</v>
      </c>
      <c r="S37" s="31" t="s">
        <v>332</v>
      </c>
      <c r="T37" s="107" t="s">
        <v>257</v>
      </c>
      <c r="U37" s="107">
        <v>3</v>
      </c>
      <c r="V37" s="87" t="s">
        <v>116</v>
      </c>
      <c r="W37" s="91">
        <v>0.6</v>
      </c>
      <c r="X37" s="10">
        <v>0.6</v>
      </c>
      <c r="Y37" s="10">
        <v>0.6</v>
      </c>
      <c r="Z37" s="10">
        <v>0.6</v>
      </c>
      <c r="AA37" s="171">
        <v>0.6</v>
      </c>
      <c r="AB37" s="130" t="s">
        <v>333</v>
      </c>
      <c r="AC37" s="58">
        <v>0.2</v>
      </c>
      <c r="AD37" s="15" t="s">
        <v>334</v>
      </c>
      <c r="AE37" s="63">
        <v>0.2</v>
      </c>
      <c r="AF37" s="52" t="s">
        <v>335</v>
      </c>
      <c r="AG37" s="100">
        <v>0.2</v>
      </c>
      <c r="AH37" s="102">
        <v>14</v>
      </c>
      <c r="AI37" s="162">
        <v>5</v>
      </c>
      <c r="AJ37" s="125">
        <f t="shared" si="3"/>
        <v>0.35714285714285715</v>
      </c>
      <c r="AK37" s="126">
        <v>0.6</v>
      </c>
      <c r="AL37" s="126">
        <v>0.2</v>
      </c>
      <c r="AM37" s="158">
        <f t="shared" si="4"/>
        <v>0.33333333333333337</v>
      </c>
      <c r="AN37" s="159">
        <f t="shared" si="5"/>
        <v>0.33333333333333337</v>
      </c>
      <c r="AO37" s="160">
        <f t="shared" si="6"/>
        <v>0.66666666666666663</v>
      </c>
    </row>
    <row r="38" spans="2:42" ht="409.5">
      <c r="B38" s="317"/>
      <c r="C38" s="319"/>
      <c r="D38" s="106"/>
      <c r="E38" s="108" t="s">
        <v>11</v>
      </c>
      <c r="F38" s="108"/>
      <c r="G38" s="108"/>
      <c r="H38" s="108"/>
      <c r="I38" s="108"/>
      <c r="J38" s="108"/>
      <c r="K38" s="108"/>
      <c r="L38" s="108"/>
      <c r="M38" s="106"/>
      <c r="N38" s="106"/>
      <c r="O38" s="106"/>
      <c r="P38" s="109" t="s">
        <v>117</v>
      </c>
      <c r="Q38" s="109" t="s">
        <v>118</v>
      </c>
      <c r="R38" s="107" t="s">
        <v>119</v>
      </c>
      <c r="S38" s="107" t="s">
        <v>267</v>
      </c>
      <c r="T38" s="107" t="s">
        <v>257</v>
      </c>
      <c r="U38" s="107">
        <v>270</v>
      </c>
      <c r="V38" s="87" t="s">
        <v>120</v>
      </c>
      <c r="W38" s="91">
        <v>270</v>
      </c>
      <c r="X38" s="10"/>
      <c r="Y38" s="10"/>
      <c r="Z38" s="10"/>
      <c r="AA38" s="171"/>
      <c r="AB38" s="130" t="s">
        <v>336</v>
      </c>
      <c r="AC38" s="131">
        <v>59</v>
      </c>
      <c r="AD38" s="15" t="s">
        <v>337</v>
      </c>
      <c r="AE38" s="63">
        <v>121</v>
      </c>
      <c r="AF38" s="52" t="s">
        <v>338</v>
      </c>
      <c r="AG38" s="100">
        <v>90</v>
      </c>
      <c r="AH38" s="102">
        <v>53</v>
      </c>
      <c r="AI38" s="162">
        <v>14</v>
      </c>
      <c r="AJ38" s="125">
        <f t="shared" si="3"/>
        <v>0.26415094339622641</v>
      </c>
      <c r="AK38" s="126">
        <v>270</v>
      </c>
      <c r="AL38" s="126">
        <v>59</v>
      </c>
      <c r="AM38" s="158">
        <f t="shared" si="4"/>
        <v>0.21851851851851853</v>
      </c>
      <c r="AN38" s="159">
        <f t="shared" si="5"/>
        <v>0.21851851851851853</v>
      </c>
      <c r="AO38" s="160">
        <f t="shared" si="6"/>
        <v>0.78148148148148144</v>
      </c>
    </row>
    <row r="39" spans="2:42" ht="195.75" customHeight="1">
      <c r="B39" s="317"/>
      <c r="C39" s="319"/>
      <c r="D39" s="291"/>
      <c r="E39" s="291"/>
      <c r="F39" s="291"/>
      <c r="G39" s="291"/>
      <c r="H39" s="291"/>
      <c r="I39" s="291"/>
      <c r="J39" s="291"/>
      <c r="K39" s="291"/>
      <c r="L39" s="291"/>
      <c r="M39" s="291"/>
      <c r="N39" s="291"/>
      <c r="O39" s="291"/>
      <c r="P39" s="300" t="s">
        <v>134</v>
      </c>
      <c r="Q39" s="300" t="s">
        <v>523</v>
      </c>
      <c r="R39" s="107" t="s">
        <v>524</v>
      </c>
      <c r="S39" s="107" t="s">
        <v>526</v>
      </c>
      <c r="T39" s="107" t="s">
        <v>257</v>
      </c>
      <c r="U39" s="107">
        <v>2</v>
      </c>
      <c r="V39" s="87" t="s">
        <v>16</v>
      </c>
      <c r="W39" s="91">
        <v>0</v>
      </c>
      <c r="X39" s="10">
        <v>2</v>
      </c>
      <c r="Y39" s="10"/>
      <c r="Z39" s="10"/>
      <c r="AA39" s="171"/>
      <c r="AB39" s="263" t="s">
        <v>542</v>
      </c>
      <c r="AC39" s="131">
        <v>0</v>
      </c>
      <c r="AD39" s="264" t="s">
        <v>544</v>
      </c>
      <c r="AE39" s="63">
        <v>0</v>
      </c>
      <c r="AF39" s="265" t="s">
        <v>546</v>
      </c>
      <c r="AG39" s="100">
        <v>0</v>
      </c>
      <c r="AH39" s="102">
        <v>12</v>
      </c>
      <c r="AI39" s="162">
        <v>3</v>
      </c>
      <c r="AJ39" s="125">
        <f t="shared" si="3"/>
        <v>0.25</v>
      </c>
      <c r="AK39" s="126">
        <v>0</v>
      </c>
      <c r="AL39" s="126">
        <v>0</v>
      </c>
      <c r="AM39" s="158">
        <v>0</v>
      </c>
      <c r="AN39" s="159">
        <f t="shared" si="5"/>
        <v>0</v>
      </c>
      <c r="AO39" s="160">
        <f t="shared" si="6"/>
        <v>1</v>
      </c>
    </row>
    <row r="40" spans="2:42" ht="95.25" customHeight="1">
      <c r="B40" s="285"/>
      <c r="C40" s="290"/>
      <c r="D40" s="278"/>
      <c r="E40" s="278"/>
      <c r="F40" s="278"/>
      <c r="G40" s="278"/>
      <c r="H40" s="278"/>
      <c r="I40" s="278"/>
      <c r="J40" s="278"/>
      <c r="K40" s="278"/>
      <c r="L40" s="278"/>
      <c r="M40" s="278"/>
      <c r="N40" s="278"/>
      <c r="O40" s="278"/>
      <c r="P40" s="301"/>
      <c r="Q40" s="301"/>
      <c r="R40" s="107" t="s">
        <v>525</v>
      </c>
      <c r="S40" s="107" t="s">
        <v>527</v>
      </c>
      <c r="T40" s="107" t="s">
        <v>257</v>
      </c>
      <c r="U40" s="107">
        <v>25</v>
      </c>
      <c r="V40" s="87" t="s">
        <v>16</v>
      </c>
      <c r="W40" s="91">
        <v>5</v>
      </c>
      <c r="X40" s="10">
        <v>5</v>
      </c>
      <c r="Y40" s="10">
        <v>5</v>
      </c>
      <c r="Z40" s="10">
        <v>5</v>
      </c>
      <c r="AA40" s="171">
        <v>5</v>
      </c>
      <c r="AB40" s="263" t="s">
        <v>543</v>
      </c>
      <c r="AC40" s="131">
        <v>2</v>
      </c>
      <c r="AD40" s="264" t="s">
        <v>545</v>
      </c>
      <c r="AE40" s="63">
        <v>1</v>
      </c>
      <c r="AF40" s="265" t="s">
        <v>547</v>
      </c>
      <c r="AG40" s="100">
        <v>2</v>
      </c>
      <c r="AH40" s="102">
        <v>10</v>
      </c>
      <c r="AI40" s="162">
        <v>2</v>
      </c>
      <c r="AJ40" s="125">
        <f t="shared" si="3"/>
        <v>0.2</v>
      </c>
      <c r="AK40" s="236">
        <v>5</v>
      </c>
      <c r="AL40" s="126">
        <v>2</v>
      </c>
      <c r="AM40" s="158">
        <f t="shared" si="4"/>
        <v>0.4</v>
      </c>
      <c r="AN40" s="159">
        <f t="shared" si="5"/>
        <v>0.4</v>
      </c>
      <c r="AO40" s="160">
        <f t="shared" si="6"/>
        <v>0.6</v>
      </c>
    </row>
    <row r="41" spans="2:42" ht="173.25">
      <c r="B41" s="286" t="s">
        <v>121</v>
      </c>
      <c r="C41" s="288" t="s">
        <v>122</v>
      </c>
      <c r="D41" s="273"/>
      <c r="E41" s="287" t="s">
        <v>11</v>
      </c>
      <c r="F41" s="273"/>
      <c r="G41" s="273"/>
      <c r="H41" s="287" t="s">
        <v>11</v>
      </c>
      <c r="I41" s="273"/>
      <c r="J41" s="273"/>
      <c r="K41" s="273"/>
      <c r="L41" s="273"/>
      <c r="M41" s="273"/>
      <c r="N41" s="287" t="s">
        <v>11</v>
      </c>
      <c r="O41" s="273"/>
      <c r="P41" s="292" t="s">
        <v>123</v>
      </c>
      <c r="Q41" s="292" t="s">
        <v>124</v>
      </c>
      <c r="R41" s="107" t="s">
        <v>125</v>
      </c>
      <c r="S41" s="107" t="s">
        <v>126</v>
      </c>
      <c r="T41" s="107" t="s">
        <v>257</v>
      </c>
      <c r="U41" s="107">
        <v>3</v>
      </c>
      <c r="V41" s="87" t="s">
        <v>116</v>
      </c>
      <c r="W41" s="91">
        <v>0.6</v>
      </c>
      <c r="X41" s="10">
        <v>0.6</v>
      </c>
      <c r="Y41" s="10">
        <v>0.6</v>
      </c>
      <c r="Z41" s="10">
        <v>0.6</v>
      </c>
      <c r="AA41" s="171">
        <v>0.6</v>
      </c>
      <c r="AB41" s="130" t="s">
        <v>339</v>
      </c>
      <c r="AC41" s="131">
        <v>0.2</v>
      </c>
      <c r="AD41" s="15" t="s">
        <v>340</v>
      </c>
      <c r="AE41" s="63">
        <v>0.2</v>
      </c>
      <c r="AF41" s="52" t="s">
        <v>341</v>
      </c>
      <c r="AG41" s="100">
        <v>0.2</v>
      </c>
      <c r="AH41" s="102">
        <v>17</v>
      </c>
      <c r="AI41" s="162">
        <v>4</v>
      </c>
      <c r="AJ41" s="125">
        <f t="shared" si="3"/>
        <v>0.23529411764705882</v>
      </c>
      <c r="AK41" s="126">
        <v>3</v>
      </c>
      <c r="AL41" s="126">
        <v>0.2</v>
      </c>
      <c r="AM41" s="158">
        <f t="shared" si="4"/>
        <v>6.6666666666666666E-2</v>
      </c>
      <c r="AN41" s="159">
        <f t="shared" si="5"/>
        <v>6.6666666666666666E-2</v>
      </c>
      <c r="AO41" s="160">
        <f t="shared" si="6"/>
        <v>0.93333333333333335</v>
      </c>
      <c r="AP41" s="167"/>
    </row>
    <row r="42" spans="2:42" ht="112.5">
      <c r="B42" s="286"/>
      <c r="C42" s="288"/>
      <c r="D42" s="273"/>
      <c r="E42" s="287"/>
      <c r="F42" s="273"/>
      <c r="G42" s="273"/>
      <c r="H42" s="287"/>
      <c r="I42" s="273"/>
      <c r="J42" s="273"/>
      <c r="K42" s="273"/>
      <c r="L42" s="273"/>
      <c r="M42" s="273"/>
      <c r="N42" s="287"/>
      <c r="O42" s="273"/>
      <c r="P42" s="292"/>
      <c r="Q42" s="292"/>
      <c r="R42" s="107" t="s">
        <v>127</v>
      </c>
      <c r="S42" s="107" t="s">
        <v>128</v>
      </c>
      <c r="T42" s="107" t="s">
        <v>257</v>
      </c>
      <c r="U42" s="10">
        <v>2</v>
      </c>
      <c r="V42" s="87" t="s">
        <v>116</v>
      </c>
      <c r="W42" s="91">
        <v>0.4</v>
      </c>
      <c r="X42" s="91">
        <v>0.4</v>
      </c>
      <c r="Y42" s="91">
        <v>0.4</v>
      </c>
      <c r="Z42" s="91">
        <v>0.4</v>
      </c>
      <c r="AA42" s="91">
        <v>0.4</v>
      </c>
      <c r="AB42" s="130" t="s">
        <v>342</v>
      </c>
      <c r="AC42" s="131">
        <v>0</v>
      </c>
      <c r="AD42" s="15" t="s">
        <v>342</v>
      </c>
      <c r="AE42" s="63">
        <v>0.2</v>
      </c>
      <c r="AF42" s="52" t="s">
        <v>342</v>
      </c>
      <c r="AG42" s="100">
        <v>0.2</v>
      </c>
      <c r="AH42" s="102">
        <v>9</v>
      </c>
      <c r="AI42" s="162">
        <v>3</v>
      </c>
      <c r="AJ42" s="125">
        <f>AI42*1/AH42</f>
        <v>0.33333333333333331</v>
      </c>
      <c r="AK42" s="126">
        <v>2</v>
      </c>
      <c r="AL42" s="126">
        <v>0</v>
      </c>
      <c r="AM42" s="158">
        <f t="shared" si="4"/>
        <v>0</v>
      </c>
      <c r="AN42" s="159">
        <f t="shared" si="5"/>
        <v>0</v>
      </c>
      <c r="AO42" s="160">
        <f t="shared" si="6"/>
        <v>1</v>
      </c>
    </row>
    <row r="43" spans="2:42" ht="337.5" customHeight="1">
      <c r="B43" s="286"/>
      <c r="C43" s="288" t="s">
        <v>136</v>
      </c>
      <c r="D43" s="273"/>
      <c r="E43" s="287" t="s">
        <v>11</v>
      </c>
      <c r="F43" s="273"/>
      <c r="G43" s="273"/>
      <c r="H43" s="273"/>
      <c r="I43" s="273"/>
      <c r="J43" s="273"/>
      <c r="K43" s="273"/>
      <c r="L43" s="273"/>
      <c r="M43" s="273"/>
      <c r="N43" s="287" t="s">
        <v>11</v>
      </c>
      <c r="O43" s="273"/>
      <c r="P43" s="109" t="s">
        <v>137</v>
      </c>
      <c r="Q43" s="109" t="s">
        <v>138</v>
      </c>
      <c r="R43" s="107" t="s">
        <v>268</v>
      </c>
      <c r="S43" s="107" t="s">
        <v>425</v>
      </c>
      <c r="T43" s="107" t="s">
        <v>257</v>
      </c>
      <c r="U43" s="107">
        <v>4</v>
      </c>
      <c r="V43" s="87" t="s">
        <v>116</v>
      </c>
      <c r="W43" s="91">
        <v>0.8</v>
      </c>
      <c r="X43" s="91">
        <v>0.8</v>
      </c>
      <c r="Y43" s="91">
        <v>0.8</v>
      </c>
      <c r="Z43" s="91">
        <v>0.8</v>
      </c>
      <c r="AA43" s="91">
        <v>0.8</v>
      </c>
      <c r="AB43" s="130" t="s">
        <v>504</v>
      </c>
      <c r="AC43" s="176">
        <v>0.266666666666666</v>
      </c>
      <c r="AD43" s="15" t="s">
        <v>505</v>
      </c>
      <c r="AE43" s="177">
        <v>0.266666666666666</v>
      </c>
      <c r="AF43" s="52" t="s">
        <v>506</v>
      </c>
      <c r="AG43" s="178">
        <v>0.266666666666666</v>
      </c>
      <c r="AH43" s="102">
        <v>32</v>
      </c>
      <c r="AI43" s="162" t="s">
        <v>426</v>
      </c>
      <c r="AJ43" s="125" t="e">
        <f t="shared" ref="AJ43:AJ63" si="7">AI43*1/AH43</f>
        <v>#VALUE!</v>
      </c>
      <c r="AK43" s="126">
        <v>4</v>
      </c>
      <c r="AL43" s="126">
        <v>0.266666666666666</v>
      </c>
      <c r="AM43" s="158">
        <f t="shared" si="4"/>
        <v>6.6666666666666499E-2</v>
      </c>
      <c r="AN43" s="159">
        <f>AM43</f>
        <v>6.6666666666666499E-2</v>
      </c>
      <c r="AO43" s="160">
        <f>100%-AN43</f>
        <v>0.93333333333333346</v>
      </c>
    </row>
    <row r="44" spans="2:42" ht="73.5" customHeight="1">
      <c r="B44" s="286"/>
      <c r="C44" s="288"/>
      <c r="D44" s="273"/>
      <c r="E44" s="287"/>
      <c r="F44" s="273"/>
      <c r="G44" s="273"/>
      <c r="H44" s="273"/>
      <c r="I44" s="273"/>
      <c r="J44" s="273"/>
      <c r="K44" s="273"/>
      <c r="L44" s="273"/>
      <c r="M44" s="273"/>
      <c r="N44" s="287"/>
      <c r="O44" s="273"/>
      <c r="P44" s="299" t="s">
        <v>140</v>
      </c>
      <c r="Q44" s="299" t="s">
        <v>139</v>
      </c>
      <c r="R44" s="107" t="s">
        <v>141</v>
      </c>
      <c r="S44" s="107" t="s">
        <v>142</v>
      </c>
      <c r="T44" s="107" t="s">
        <v>257</v>
      </c>
      <c r="U44" s="21">
        <v>20000</v>
      </c>
      <c r="V44" s="87" t="s">
        <v>116</v>
      </c>
      <c r="W44" s="94">
        <f>+U44/5</f>
        <v>4000</v>
      </c>
      <c r="X44" s="13">
        <v>4000</v>
      </c>
      <c r="Y44" s="13">
        <v>4000</v>
      </c>
      <c r="Z44" s="13">
        <v>4000</v>
      </c>
      <c r="AA44" s="173">
        <v>4000</v>
      </c>
      <c r="AB44" s="130" t="s">
        <v>513</v>
      </c>
      <c r="AC44" s="131">
        <v>542</v>
      </c>
      <c r="AD44" s="141" t="s">
        <v>514</v>
      </c>
      <c r="AE44" s="169">
        <v>1729</v>
      </c>
      <c r="AF44" s="96" t="s">
        <v>514</v>
      </c>
      <c r="AG44" s="170">
        <v>1729</v>
      </c>
      <c r="AH44" s="102">
        <v>6</v>
      </c>
      <c r="AI44" s="162">
        <v>2</v>
      </c>
      <c r="AJ44" s="125">
        <f t="shared" si="7"/>
        <v>0.33333333333333331</v>
      </c>
      <c r="AK44" s="126">
        <v>4000</v>
      </c>
      <c r="AL44" s="126">
        <v>542</v>
      </c>
      <c r="AM44" s="158">
        <f t="shared" si="4"/>
        <v>0.13550000000000001</v>
      </c>
      <c r="AN44" s="159">
        <f t="shared" si="5"/>
        <v>0.13550000000000001</v>
      </c>
      <c r="AO44" s="160">
        <f t="shared" si="6"/>
        <v>0.86450000000000005</v>
      </c>
    </row>
    <row r="45" spans="2:42" ht="78.75">
      <c r="B45" s="286"/>
      <c r="C45" s="288"/>
      <c r="D45" s="273"/>
      <c r="E45" s="287"/>
      <c r="F45" s="273"/>
      <c r="G45" s="273"/>
      <c r="H45" s="273"/>
      <c r="I45" s="273"/>
      <c r="J45" s="273"/>
      <c r="K45" s="273"/>
      <c r="L45" s="273"/>
      <c r="M45" s="273"/>
      <c r="N45" s="287"/>
      <c r="O45" s="273"/>
      <c r="P45" s="299"/>
      <c r="Q45" s="299"/>
      <c r="R45" s="107" t="s">
        <v>143</v>
      </c>
      <c r="S45" s="107" t="s">
        <v>144</v>
      </c>
      <c r="T45" s="107" t="s">
        <v>257</v>
      </c>
      <c r="U45" s="107">
        <v>2250</v>
      </c>
      <c r="V45" s="87" t="s">
        <v>116</v>
      </c>
      <c r="W45" s="91">
        <v>450</v>
      </c>
      <c r="X45" s="10">
        <v>450</v>
      </c>
      <c r="Y45" s="10">
        <v>450</v>
      </c>
      <c r="Z45" s="10">
        <v>450</v>
      </c>
      <c r="AA45" s="171">
        <v>450</v>
      </c>
      <c r="AB45" s="130" t="s">
        <v>344</v>
      </c>
      <c r="AC45" s="131">
        <v>83</v>
      </c>
      <c r="AD45" s="15" t="s">
        <v>345</v>
      </c>
      <c r="AE45" s="63">
        <v>184</v>
      </c>
      <c r="AF45" s="52" t="s">
        <v>345</v>
      </c>
      <c r="AG45" s="100">
        <v>185</v>
      </c>
      <c r="AH45" s="102">
        <v>9</v>
      </c>
      <c r="AI45" s="162">
        <v>3</v>
      </c>
      <c r="AJ45" s="125">
        <f t="shared" si="7"/>
        <v>0.33333333333333331</v>
      </c>
      <c r="AK45" s="126">
        <v>450</v>
      </c>
      <c r="AL45" s="126">
        <v>83</v>
      </c>
      <c r="AM45" s="158">
        <f t="shared" si="4"/>
        <v>0.18444444444444444</v>
      </c>
      <c r="AN45" s="159">
        <f t="shared" si="5"/>
        <v>0.18444444444444444</v>
      </c>
      <c r="AO45" s="160">
        <f t="shared" si="6"/>
        <v>0.81555555555555559</v>
      </c>
    </row>
    <row r="46" spans="2:42" ht="63">
      <c r="B46" s="286"/>
      <c r="C46" s="288"/>
      <c r="D46" s="273"/>
      <c r="E46" s="287"/>
      <c r="F46" s="273"/>
      <c r="G46" s="273"/>
      <c r="H46" s="273"/>
      <c r="I46" s="273"/>
      <c r="J46" s="273"/>
      <c r="K46" s="273"/>
      <c r="L46" s="273"/>
      <c r="M46" s="273"/>
      <c r="N46" s="287"/>
      <c r="O46" s="273"/>
      <c r="P46" s="299"/>
      <c r="Q46" s="299"/>
      <c r="R46" s="107" t="s">
        <v>145</v>
      </c>
      <c r="S46" s="107" t="s">
        <v>144</v>
      </c>
      <c r="T46" s="107" t="s">
        <v>257</v>
      </c>
      <c r="U46" s="107">
        <v>228142</v>
      </c>
      <c r="V46" s="87" t="s">
        <v>116</v>
      </c>
      <c r="W46" s="94">
        <f>+U46/5</f>
        <v>45628.4</v>
      </c>
      <c r="X46" s="13">
        <v>45628.4</v>
      </c>
      <c r="Y46" s="13">
        <v>45628.4</v>
      </c>
      <c r="Z46" s="13">
        <v>45628.4</v>
      </c>
      <c r="AA46" s="173">
        <v>45628.4</v>
      </c>
      <c r="AB46" s="130" t="s">
        <v>346</v>
      </c>
      <c r="AC46" s="131">
        <v>15000</v>
      </c>
      <c r="AD46" s="15" t="s">
        <v>346</v>
      </c>
      <c r="AE46" s="63">
        <v>15000</v>
      </c>
      <c r="AF46" s="52" t="s">
        <v>346</v>
      </c>
      <c r="AG46" s="100">
        <v>15628</v>
      </c>
      <c r="AH46" s="102">
        <v>12</v>
      </c>
      <c r="AI46" s="162" t="s">
        <v>426</v>
      </c>
      <c r="AJ46" s="125" t="e">
        <f t="shared" si="7"/>
        <v>#VALUE!</v>
      </c>
      <c r="AK46" s="126">
        <v>45628</v>
      </c>
      <c r="AL46" s="126">
        <v>24237</v>
      </c>
      <c r="AM46" s="158">
        <f t="shared" si="4"/>
        <v>0.53118699044446394</v>
      </c>
      <c r="AN46" s="159">
        <f t="shared" si="5"/>
        <v>0.53118699044446394</v>
      </c>
      <c r="AO46" s="160">
        <f t="shared" si="6"/>
        <v>0.46881300955553606</v>
      </c>
    </row>
    <row r="47" spans="2:42" ht="94.5">
      <c r="B47" s="286"/>
      <c r="C47" s="288"/>
      <c r="D47" s="273"/>
      <c r="E47" s="287"/>
      <c r="F47" s="273"/>
      <c r="G47" s="273"/>
      <c r="H47" s="273"/>
      <c r="I47" s="273"/>
      <c r="J47" s="273"/>
      <c r="K47" s="273"/>
      <c r="L47" s="273"/>
      <c r="M47" s="273"/>
      <c r="N47" s="287"/>
      <c r="O47" s="273"/>
      <c r="P47" s="22" t="s">
        <v>146</v>
      </c>
      <c r="Q47" s="22" t="s">
        <v>147</v>
      </c>
      <c r="R47" s="23" t="s">
        <v>148</v>
      </c>
      <c r="S47" s="107" t="s">
        <v>234</v>
      </c>
      <c r="T47" s="107" t="s">
        <v>257</v>
      </c>
      <c r="U47" s="107">
        <v>3</v>
      </c>
      <c r="V47" s="87" t="s">
        <v>116</v>
      </c>
      <c r="W47" s="91">
        <v>0.6</v>
      </c>
      <c r="X47" s="91">
        <v>0.6</v>
      </c>
      <c r="Y47" s="91">
        <v>0.6</v>
      </c>
      <c r="Z47" s="91">
        <v>0.6</v>
      </c>
      <c r="AA47" s="91">
        <v>0.6</v>
      </c>
      <c r="AB47" s="130" t="s">
        <v>347</v>
      </c>
      <c r="AC47" s="131">
        <v>0.2</v>
      </c>
      <c r="AD47" s="15" t="s">
        <v>348</v>
      </c>
      <c r="AE47" s="63">
        <v>0.2</v>
      </c>
      <c r="AF47" s="52" t="s">
        <v>348</v>
      </c>
      <c r="AG47" s="100">
        <v>0.2</v>
      </c>
      <c r="AH47" s="102">
        <v>14</v>
      </c>
      <c r="AI47" s="162" t="s">
        <v>426</v>
      </c>
      <c r="AJ47" s="125" t="e">
        <f t="shared" si="7"/>
        <v>#VALUE!</v>
      </c>
      <c r="AK47" s="126">
        <v>3</v>
      </c>
      <c r="AL47" s="126">
        <v>0.2</v>
      </c>
      <c r="AM47" s="158">
        <f t="shared" si="4"/>
        <v>6.6666666666666666E-2</v>
      </c>
      <c r="AN47" s="159">
        <f t="shared" si="5"/>
        <v>6.6666666666666666E-2</v>
      </c>
      <c r="AO47" s="160">
        <f t="shared" si="6"/>
        <v>0.93333333333333335</v>
      </c>
    </row>
    <row r="48" spans="2:42" ht="75">
      <c r="B48" s="286"/>
      <c r="C48" s="288"/>
      <c r="D48" s="273"/>
      <c r="E48" s="287"/>
      <c r="F48" s="273"/>
      <c r="G48" s="273"/>
      <c r="H48" s="273"/>
      <c r="I48" s="273"/>
      <c r="J48" s="273"/>
      <c r="K48" s="273"/>
      <c r="L48" s="273"/>
      <c r="M48" s="273"/>
      <c r="N48" s="287"/>
      <c r="O48" s="273"/>
      <c r="P48" s="109" t="s">
        <v>149</v>
      </c>
      <c r="Q48" s="109" t="s">
        <v>150</v>
      </c>
      <c r="R48" s="107" t="s">
        <v>151</v>
      </c>
      <c r="S48" s="107" t="s">
        <v>234</v>
      </c>
      <c r="T48" s="107" t="s">
        <v>257</v>
      </c>
      <c r="U48" s="107">
        <v>3</v>
      </c>
      <c r="V48" s="87" t="s">
        <v>116</v>
      </c>
      <c r="W48" s="91">
        <v>0.6</v>
      </c>
      <c r="X48" s="91">
        <v>0.6</v>
      </c>
      <c r="Y48" s="91">
        <v>0.6</v>
      </c>
      <c r="Z48" s="91">
        <v>0.6</v>
      </c>
      <c r="AA48" s="91">
        <v>0.6</v>
      </c>
      <c r="AB48" s="130" t="s">
        <v>350</v>
      </c>
      <c r="AC48" s="131">
        <v>0.2</v>
      </c>
      <c r="AD48" s="15" t="s">
        <v>349</v>
      </c>
      <c r="AE48" s="63">
        <v>0.2</v>
      </c>
      <c r="AF48" s="52" t="s">
        <v>350</v>
      </c>
      <c r="AG48" s="100">
        <v>0.2</v>
      </c>
      <c r="AH48" s="102">
        <v>9</v>
      </c>
      <c r="AI48" s="162" t="s">
        <v>426</v>
      </c>
      <c r="AJ48" s="125" t="e">
        <f t="shared" si="7"/>
        <v>#VALUE!</v>
      </c>
      <c r="AK48" s="126">
        <v>3</v>
      </c>
      <c r="AL48" s="126">
        <v>0.2</v>
      </c>
      <c r="AM48" s="158">
        <f t="shared" si="4"/>
        <v>6.6666666666666666E-2</v>
      </c>
      <c r="AN48" s="159">
        <f t="shared" si="5"/>
        <v>6.6666666666666666E-2</v>
      </c>
      <c r="AO48" s="160">
        <f t="shared" si="6"/>
        <v>0.93333333333333335</v>
      </c>
    </row>
    <row r="49" spans="2:47" ht="90.75" customHeight="1">
      <c r="B49" s="320" t="s">
        <v>152</v>
      </c>
      <c r="C49" s="298" t="s">
        <v>153</v>
      </c>
      <c r="D49" s="273"/>
      <c r="E49" s="287"/>
      <c r="F49" s="273"/>
      <c r="G49" s="273"/>
      <c r="H49" s="273"/>
      <c r="I49" s="273"/>
      <c r="J49" s="273"/>
      <c r="K49" s="287" t="s">
        <v>11</v>
      </c>
      <c r="L49" s="287" t="s">
        <v>11</v>
      </c>
      <c r="M49" s="273"/>
      <c r="N49" s="287"/>
      <c r="O49" s="273"/>
      <c r="P49" s="299" t="s">
        <v>154</v>
      </c>
      <c r="Q49" s="300" t="s">
        <v>155</v>
      </c>
      <c r="R49" s="34" t="s">
        <v>156</v>
      </c>
      <c r="S49" s="34" t="s">
        <v>157</v>
      </c>
      <c r="T49" s="107" t="s">
        <v>257</v>
      </c>
      <c r="U49" s="34">
        <v>1</v>
      </c>
      <c r="V49" s="89" t="s">
        <v>158</v>
      </c>
      <c r="W49" s="91">
        <v>1</v>
      </c>
      <c r="X49" s="10"/>
      <c r="Y49" s="10"/>
      <c r="Z49" s="10"/>
      <c r="AA49" s="171"/>
      <c r="AB49" s="130" t="s">
        <v>455</v>
      </c>
      <c r="AC49" s="131">
        <v>0</v>
      </c>
      <c r="AD49" s="15" t="s">
        <v>456</v>
      </c>
      <c r="AE49" s="63">
        <v>0</v>
      </c>
      <c r="AF49" s="52" t="s">
        <v>457</v>
      </c>
      <c r="AG49" s="100">
        <v>1</v>
      </c>
      <c r="AH49" s="102">
        <v>5</v>
      </c>
      <c r="AI49" s="162">
        <v>2</v>
      </c>
      <c r="AJ49" s="125">
        <f t="shared" si="7"/>
        <v>0.4</v>
      </c>
      <c r="AK49" s="126">
        <v>1</v>
      </c>
      <c r="AL49" s="126">
        <v>0</v>
      </c>
      <c r="AM49" s="158">
        <f t="shared" si="4"/>
        <v>0</v>
      </c>
      <c r="AN49" s="159">
        <f t="shared" si="5"/>
        <v>0</v>
      </c>
      <c r="AO49" s="160">
        <f t="shared" si="6"/>
        <v>1</v>
      </c>
    </row>
    <row r="50" spans="2:47" ht="141.75" customHeight="1">
      <c r="B50" s="321"/>
      <c r="C50" s="298"/>
      <c r="D50" s="273"/>
      <c r="E50" s="287"/>
      <c r="F50" s="273"/>
      <c r="G50" s="273"/>
      <c r="H50" s="273"/>
      <c r="I50" s="273"/>
      <c r="J50" s="273"/>
      <c r="K50" s="287"/>
      <c r="L50" s="287"/>
      <c r="M50" s="273"/>
      <c r="N50" s="287"/>
      <c r="O50" s="273"/>
      <c r="P50" s="299"/>
      <c r="Q50" s="301"/>
      <c r="R50" s="34" t="s">
        <v>351</v>
      </c>
      <c r="S50" s="34" t="s">
        <v>159</v>
      </c>
      <c r="T50" s="107" t="s">
        <v>257</v>
      </c>
      <c r="U50" s="34">
        <v>12</v>
      </c>
      <c r="V50" s="89" t="s">
        <v>160</v>
      </c>
      <c r="W50" s="91">
        <v>1</v>
      </c>
      <c r="X50" s="10">
        <v>2</v>
      </c>
      <c r="Y50" s="10">
        <v>3</v>
      </c>
      <c r="Z50" s="10">
        <v>3</v>
      </c>
      <c r="AA50" s="171">
        <v>3</v>
      </c>
      <c r="AB50" s="130" t="s">
        <v>477</v>
      </c>
      <c r="AC50" s="131">
        <v>0</v>
      </c>
      <c r="AD50" s="15" t="s">
        <v>480</v>
      </c>
      <c r="AE50" s="63">
        <v>0</v>
      </c>
      <c r="AF50" s="52" t="s">
        <v>481</v>
      </c>
      <c r="AG50" s="100">
        <v>1</v>
      </c>
      <c r="AH50" s="102">
        <v>16</v>
      </c>
      <c r="AI50" s="162">
        <v>2</v>
      </c>
      <c r="AJ50" s="125">
        <f t="shared" si="7"/>
        <v>0.125</v>
      </c>
      <c r="AK50" s="126">
        <v>1</v>
      </c>
      <c r="AL50" s="126">
        <v>0</v>
      </c>
      <c r="AM50" s="158">
        <f t="shared" si="4"/>
        <v>0</v>
      </c>
      <c r="AN50" s="159">
        <f t="shared" si="5"/>
        <v>0</v>
      </c>
      <c r="AO50" s="160">
        <f t="shared" si="6"/>
        <v>1</v>
      </c>
      <c r="AU50" t="s">
        <v>517</v>
      </c>
    </row>
    <row r="51" spans="2:47" ht="110.25" customHeight="1">
      <c r="B51" s="321"/>
      <c r="C51" s="298"/>
      <c r="D51" s="273"/>
      <c r="E51" s="287"/>
      <c r="F51" s="273"/>
      <c r="G51" s="273"/>
      <c r="H51" s="273"/>
      <c r="I51" s="273"/>
      <c r="J51" s="273"/>
      <c r="K51" s="287"/>
      <c r="L51" s="287"/>
      <c r="M51" s="273"/>
      <c r="N51" s="287"/>
      <c r="O51" s="273"/>
      <c r="P51" s="299"/>
      <c r="Q51" s="109" t="s">
        <v>161</v>
      </c>
      <c r="R51" s="107" t="s">
        <v>162</v>
      </c>
      <c r="S51" s="107" t="s">
        <v>163</v>
      </c>
      <c r="T51" s="107" t="s">
        <v>257</v>
      </c>
      <c r="U51" s="107">
        <v>1</v>
      </c>
      <c r="V51" s="87" t="s">
        <v>160</v>
      </c>
      <c r="W51" s="91"/>
      <c r="X51" s="10">
        <v>1</v>
      </c>
      <c r="Y51" s="10"/>
      <c r="Z51" s="10"/>
      <c r="AA51" s="171"/>
      <c r="AB51" s="130" t="s">
        <v>479</v>
      </c>
      <c r="AC51" s="131">
        <v>0</v>
      </c>
      <c r="AD51" s="15" t="s">
        <v>405</v>
      </c>
      <c r="AE51" s="63">
        <v>0</v>
      </c>
      <c r="AF51" s="52" t="s">
        <v>406</v>
      </c>
      <c r="AG51" s="100">
        <v>0</v>
      </c>
      <c r="AH51" s="102">
        <v>9</v>
      </c>
      <c r="AI51" s="162">
        <v>4</v>
      </c>
      <c r="AJ51" s="125">
        <f t="shared" si="7"/>
        <v>0.44444444444444442</v>
      </c>
      <c r="AK51" s="126">
        <v>0</v>
      </c>
      <c r="AL51" s="126">
        <v>0</v>
      </c>
      <c r="AM51" s="158">
        <v>0</v>
      </c>
      <c r="AN51" s="159">
        <f t="shared" si="5"/>
        <v>0</v>
      </c>
      <c r="AO51" s="160">
        <f t="shared" si="6"/>
        <v>1</v>
      </c>
    </row>
    <row r="52" spans="2:47" ht="110.25" customHeight="1">
      <c r="B52" s="321"/>
      <c r="C52" s="298"/>
      <c r="D52" s="273"/>
      <c r="E52" s="287"/>
      <c r="F52" s="273"/>
      <c r="G52" s="273"/>
      <c r="H52" s="273"/>
      <c r="I52" s="273"/>
      <c r="J52" s="273"/>
      <c r="K52" s="287"/>
      <c r="L52" s="287"/>
      <c r="M52" s="273"/>
      <c r="N52" s="287"/>
      <c r="O52" s="273"/>
      <c r="P52" s="299"/>
      <c r="Q52" s="299" t="s">
        <v>352</v>
      </c>
      <c r="R52" s="112" t="s">
        <v>408</v>
      </c>
      <c r="S52" s="107" t="s">
        <v>353</v>
      </c>
      <c r="T52" s="107" t="s">
        <v>257</v>
      </c>
      <c r="U52" s="107">
        <v>40</v>
      </c>
      <c r="V52" s="87" t="s">
        <v>160</v>
      </c>
      <c r="W52" s="91">
        <v>10</v>
      </c>
      <c r="X52" s="10">
        <v>8</v>
      </c>
      <c r="Y52" s="10">
        <v>8</v>
      </c>
      <c r="Z52" s="10">
        <v>7</v>
      </c>
      <c r="AA52" s="171">
        <v>7</v>
      </c>
      <c r="AB52" s="130" t="s">
        <v>482</v>
      </c>
      <c r="AC52" s="131">
        <v>4</v>
      </c>
      <c r="AD52" s="15" t="s">
        <v>483</v>
      </c>
      <c r="AE52" s="63">
        <v>2</v>
      </c>
      <c r="AF52" s="52" t="s">
        <v>484</v>
      </c>
      <c r="AG52" s="100">
        <v>4</v>
      </c>
      <c r="AH52" s="102">
        <v>11</v>
      </c>
      <c r="AI52" s="162">
        <v>2</v>
      </c>
      <c r="AJ52" s="125">
        <f t="shared" si="7"/>
        <v>0.18181818181818182</v>
      </c>
      <c r="AK52" s="126">
        <v>8</v>
      </c>
      <c r="AL52" s="126">
        <v>2</v>
      </c>
      <c r="AM52" s="158">
        <f t="shared" si="4"/>
        <v>0.25</v>
      </c>
      <c r="AN52" s="159">
        <f t="shared" si="5"/>
        <v>0.25</v>
      </c>
      <c r="AO52" s="160">
        <f t="shared" si="6"/>
        <v>0.75</v>
      </c>
    </row>
    <row r="53" spans="2:47" ht="117" customHeight="1">
      <c r="B53" s="321"/>
      <c r="C53" s="298"/>
      <c r="D53" s="273"/>
      <c r="E53" s="287"/>
      <c r="F53" s="273"/>
      <c r="G53" s="273"/>
      <c r="H53" s="273"/>
      <c r="I53" s="273"/>
      <c r="J53" s="273"/>
      <c r="K53" s="287"/>
      <c r="L53" s="287"/>
      <c r="M53" s="273"/>
      <c r="N53" s="287"/>
      <c r="O53" s="273"/>
      <c r="P53" s="299"/>
      <c r="Q53" s="299"/>
      <c r="R53" s="107" t="s">
        <v>164</v>
      </c>
      <c r="S53" s="107" t="s">
        <v>354</v>
      </c>
      <c r="T53" s="107" t="s">
        <v>257</v>
      </c>
      <c r="U53" s="107">
        <v>610</v>
      </c>
      <c r="V53" s="87" t="s">
        <v>160</v>
      </c>
      <c r="W53" s="91">
        <v>122</v>
      </c>
      <c r="X53" s="10">
        <v>122</v>
      </c>
      <c r="Y53" s="10">
        <v>122</v>
      </c>
      <c r="Z53" s="10">
        <v>122</v>
      </c>
      <c r="AA53" s="171">
        <v>122</v>
      </c>
      <c r="AB53" s="130" t="s">
        <v>409</v>
      </c>
      <c r="AC53" s="131">
        <v>0</v>
      </c>
      <c r="AD53" s="15" t="s">
        <v>485</v>
      </c>
      <c r="AE53" s="63">
        <v>0</v>
      </c>
      <c r="AF53" s="52" t="s">
        <v>485</v>
      </c>
      <c r="AG53" s="100">
        <v>122</v>
      </c>
      <c r="AH53" s="102">
        <v>7</v>
      </c>
      <c r="AI53" s="162">
        <v>0</v>
      </c>
      <c r="AJ53" s="125">
        <f t="shared" si="7"/>
        <v>0</v>
      </c>
      <c r="AK53" s="126">
        <v>122</v>
      </c>
      <c r="AL53" s="126">
        <v>0</v>
      </c>
      <c r="AM53" s="158">
        <f t="shared" si="4"/>
        <v>0</v>
      </c>
      <c r="AN53" s="159">
        <f t="shared" si="5"/>
        <v>0</v>
      </c>
      <c r="AO53" s="160">
        <f t="shared" si="6"/>
        <v>1</v>
      </c>
    </row>
    <row r="54" spans="2:47" ht="119.25" customHeight="1">
      <c r="B54" s="321"/>
      <c r="C54" s="298"/>
      <c r="D54" s="273"/>
      <c r="E54" s="287"/>
      <c r="F54" s="273"/>
      <c r="G54" s="273"/>
      <c r="H54" s="273"/>
      <c r="I54" s="273"/>
      <c r="J54" s="273"/>
      <c r="K54" s="287"/>
      <c r="L54" s="287"/>
      <c r="M54" s="273"/>
      <c r="N54" s="287"/>
      <c r="O54" s="273"/>
      <c r="P54" s="299"/>
      <c r="Q54" s="299"/>
      <c r="R54" s="107" t="s">
        <v>165</v>
      </c>
      <c r="S54" s="107" t="s">
        <v>166</v>
      </c>
      <c r="T54" s="107" t="s">
        <v>257</v>
      </c>
      <c r="U54" s="107">
        <v>35</v>
      </c>
      <c r="V54" s="87" t="s">
        <v>160</v>
      </c>
      <c r="W54" s="91">
        <v>7</v>
      </c>
      <c r="X54" s="10">
        <v>7</v>
      </c>
      <c r="Y54" s="10">
        <v>7</v>
      </c>
      <c r="Z54" s="10">
        <v>7</v>
      </c>
      <c r="AA54" s="171">
        <v>7</v>
      </c>
      <c r="AB54" s="130" t="s">
        <v>478</v>
      </c>
      <c r="AC54" s="131">
        <v>1</v>
      </c>
      <c r="AD54" s="15" t="s">
        <v>486</v>
      </c>
      <c r="AE54" s="63">
        <v>4</v>
      </c>
      <c r="AF54" s="52" t="s">
        <v>487</v>
      </c>
      <c r="AG54" s="100">
        <v>2</v>
      </c>
      <c r="AH54" s="102">
        <v>14</v>
      </c>
      <c r="AI54" s="162">
        <v>3</v>
      </c>
      <c r="AJ54" s="125">
        <f t="shared" si="7"/>
        <v>0.21428571428571427</v>
      </c>
      <c r="AK54" s="126">
        <v>7</v>
      </c>
      <c r="AL54" s="126">
        <v>1</v>
      </c>
      <c r="AM54" s="158">
        <f t="shared" si="4"/>
        <v>0.14285714285714285</v>
      </c>
      <c r="AN54" s="159">
        <f t="shared" si="5"/>
        <v>0.14285714285714285</v>
      </c>
      <c r="AO54" s="160">
        <f t="shared" si="6"/>
        <v>0.85714285714285721</v>
      </c>
    </row>
    <row r="55" spans="2:47" ht="93.75">
      <c r="B55" s="321"/>
      <c r="C55" s="298"/>
      <c r="D55" s="273"/>
      <c r="E55" s="287"/>
      <c r="F55" s="273"/>
      <c r="G55" s="273"/>
      <c r="H55" s="273"/>
      <c r="I55" s="273"/>
      <c r="J55" s="273"/>
      <c r="K55" s="287"/>
      <c r="L55" s="287"/>
      <c r="M55" s="273"/>
      <c r="N55" s="287"/>
      <c r="O55" s="273"/>
      <c r="P55" s="299"/>
      <c r="Q55" s="109" t="s">
        <v>282</v>
      </c>
      <c r="R55" s="107" t="s">
        <v>167</v>
      </c>
      <c r="S55" s="107" t="s">
        <v>168</v>
      </c>
      <c r="T55" s="107" t="s">
        <v>257</v>
      </c>
      <c r="U55" s="107">
        <v>1000</v>
      </c>
      <c r="V55" s="87" t="s">
        <v>160</v>
      </c>
      <c r="W55" s="91">
        <v>200</v>
      </c>
      <c r="X55" s="10">
        <v>200</v>
      </c>
      <c r="Y55" s="10">
        <v>200</v>
      </c>
      <c r="Z55" s="10">
        <v>200</v>
      </c>
      <c r="AA55" s="171">
        <v>200</v>
      </c>
      <c r="AB55" s="130" t="s">
        <v>488</v>
      </c>
      <c r="AC55" s="131">
        <v>0</v>
      </c>
      <c r="AD55" s="15" t="s">
        <v>489</v>
      </c>
      <c r="AE55" s="63">
        <v>0</v>
      </c>
      <c r="AF55" s="52" t="s">
        <v>410</v>
      </c>
      <c r="AG55" s="100">
        <v>200</v>
      </c>
      <c r="AH55" s="102">
        <v>4</v>
      </c>
      <c r="AI55" s="162">
        <v>0</v>
      </c>
      <c r="AJ55" s="125">
        <f t="shared" si="7"/>
        <v>0</v>
      </c>
      <c r="AK55" s="126">
        <v>200</v>
      </c>
      <c r="AL55" s="126">
        <v>0</v>
      </c>
      <c r="AM55" s="158">
        <f t="shared" si="4"/>
        <v>0</v>
      </c>
      <c r="AN55" s="159">
        <f t="shared" si="5"/>
        <v>0</v>
      </c>
      <c r="AO55" s="160">
        <f t="shared" si="6"/>
        <v>1</v>
      </c>
    </row>
    <row r="56" spans="2:47" ht="138" customHeight="1">
      <c r="B56" s="321"/>
      <c r="C56" s="298"/>
      <c r="D56" s="273"/>
      <c r="E56" s="287"/>
      <c r="F56" s="273"/>
      <c r="G56" s="273"/>
      <c r="H56" s="273"/>
      <c r="I56" s="273"/>
      <c r="J56" s="273"/>
      <c r="K56" s="287"/>
      <c r="L56" s="287"/>
      <c r="M56" s="273"/>
      <c r="N56" s="287"/>
      <c r="O56" s="273"/>
      <c r="P56" s="299"/>
      <c r="Q56" s="109" t="s">
        <v>169</v>
      </c>
      <c r="R56" s="107" t="s">
        <v>170</v>
      </c>
      <c r="S56" s="107" t="s">
        <v>171</v>
      </c>
      <c r="T56" s="107" t="s">
        <v>257</v>
      </c>
      <c r="U56" s="107">
        <v>160</v>
      </c>
      <c r="V56" s="87" t="s">
        <v>172</v>
      </c>
      <c r="W56" s="91">
        <v>160</v>
      </c>
      <c r="X56" s="10"/>
      <c r="Y56" s="10"/>
      <c r="Z56" s="10"/>
      <c r="AA56" s="171"/>
      <c r="AB56" s="130" t="s">
        <v>355</v>
      </c>
      <c r="AC56" s="131">
        <v>0</v>
      </c>
      <c r="AD56" s="15" t="s">
        <v>356</v>
      </c>
      <c r="AE56" s="63">
        <v>0</v>
      </c>
      <c r="AF56" s="52" t="s">
        <v>357</v>
      </c>
      <c r="AG56" s="100">
        <v>160</v>
      </c>
      <c r="AH56" s="102">
        <v>8</v>
      </c>
      <c r="AI56" s="162">
        <v>3</v>
      </c>
      <c r="AJ56" s="125">
        <f t="shared" si="7"/>
        <v>0.375</v>
      </c>
      <c r="AK56" s="126">
        <v>100</v>
      </c>
      <c r="AL56" s="126">
        <v>0</v>
      </c>
      <c r="AM56" s="158">
        <f t="shared" si="4"/>
        <v>0</v>
      </c>
      <c r="AN56" s="159">
        <f t="shared" si="5"/>
        <v>0</v>
      </c>
      <c r="AO56" s="160">
        <f t="shared" si="6"/>
        <v>1</v>
      </c>
    </row>
    <row r="57" spans="2:47" ht="94.5">
      <c r="B57" s="321"/>
      <c r="C57" s="298"/>
      <c r="D57" s="273"/>
      <c r="E57" s="287"/>
      <c r="F57" s="273"/>
      <c r="G57" s="273"/>
      <c r="H57" s="273"/>
      <c r="I57" s="273"/>
      <c r="J57" s="273"/>
      <c r="K57" s="287"/>
      <c r="L57" s="287"/>
      <c r="M57" s="273"/>
      <c r="N57" s="287"/>
      <c r="O57" s="273"/>
      <c r="P57" s="299" t="s">
        <v>173</v>
      </c>
      <c r="Q57" s="299" t="s">
        <v>269</v>
      </c>
      <c r="R57" s="107" t="s">
        <v>174</v>
      </c>
      <c r="S57" s="107" t="s">
        <v>175</v>
      </c>
      <c r="T57" s="107" t="s">
        <v>257</v>
      </c>
      <c r="U57" s="107">
        <v>5</v>
      </c>
      <c r="V57" s="87" t="s">
        <v>176</v>
      </c>
      <c r="W57" s="91">
        <v>1</v>
      </c>
      <c r="X57" s="10">
        <v>1</v>
      </c>
      <c r="Y57" s="10">
        <v>1</v>
      </c>
      <c r="Z57" s="10">
        <v>1</v>
      </c>
      <c r="AA57" s="171">
        <v>1</v>
      </c>
      <c r="AB57" s="130" t="s">
        <v>358</v>
      </c>
      <c r="AC57" s="131">
        <v>0</v>
      </c>
      <c r="AD57" s="15" t="s">
        <v>359</v>
      </c>
      <c r="AE57" s="63">
        <v>0</v>
      </c>
      <c r="AF57" s="52" t="s">
        <v>359</v>
      </c>
      <c r="AG57" s="100">
        <v>1</v>
      </c>
      <c r="AH57" s="102">
        <v>15</v>
      </c>
      <c r="AI57" s="162">
        <v>6</v>
      </c>
      <c r="AJ57" s="125">
        <f t="shared" si="7"/>
        <v>0.4</v>
      </c>
      <c r="AK57" s="126">
        <v>1</v>
      </c>
      <c r="AL57" s="126">
        <v>0</v>
      </c>
      <c r="AM57" s="158">
        <f t="shared" si="4"/>
        <v>0</v>
      </c>
      <c r="AN57" s="159">
        <f t="shared" si="5"/>
        <v>0</v>
      </c>
      <c r="AO57" s="160">
        <f t="shared" si="6"/>
        <v>1</v>
      </c>
    </row>
    <row r="58" spans="2:47" ht="63">
      <c r="B58" s="321"/>
      <c r="C58" s="298"/>
      <c r="D58" s="273"/>
      <c r="E58" s="287"/>
      <c r="F58" s="273"/>
      <c r="G58" s="273"/>
      <c r="H58" s="273"/>
      <c r="I58" s="273"/>
      <c r="J58" s="273"/>
      <c r="K58" s="287"/>
      <c r="L58" s="287"/>
      <c r="M58" s="273"/>
      <c r="N58" s="287"/>
      <c r="O58" s="273"/>
      <c r="P58" s="299"/>
      <c r="Q58" s="299"/>
      <c r="R58" s="107" t="s">
        <v>177</v>
      </c>
      <c r="S58" s="107" t="s">
        <v>178</v>
      </c>
      <c r="T58" s="107" t="s">
        <v>257</v>
      </c>
      <c r="U58" s="107">
        <v>5</v>
      </c>
      <c r="V58" s="87" t="s">
        <v>176</v>
      </c>
      <c r="W58" s="91">
        <v>1</v>
      </c>
      <c r="X58" s="10">
        <v>1</v>
      </c>
      <c r="Y58" s="10">
        <v>1</v>
      </c>
      <c r="Z58" s="10">
        <v>1</v>
      </c>
      <c r="AA58" s="171">
        <v>1</v>
      </c>
      <c r="AB58" s="130" t="s">
        <v>360</v>
      </c>
      <c r="AC58" s="131">
        <v>0</v>
      </c>
      <c r="AD58" s="15" t="s">
        <v>361</v>
      </c>
      <c r="AE58" s="63">
        <v>1</v>
      </c>
      <c r="AF58" s="52" t="s">
        <v>362</v>
      </c>
      <c r="AG58" s="100">
        <v>0</v>
      </c>
      <c r="AH58" s="102">
        <v>5</v>
      </c>
      <c r="AI58" s="162">
        <v>2</v>
      </c>
      <c r="AJ58" s="125">
        <f t="shared" si="7"/>
        <v>0.4</v>
      </c>
      <c r="AK58" s="126">
        <v>1</v>
      </c>
      <c r="AL58" s="126">
        <v>0</v>
      </c>
      <c r="AM58" s="158">
        <f t="shared" si="4"/>
        <v>0</v>
      </c>
      <c r="AN58" s="159">
        <f t="shared" si="5"/>
        <v>0</v>
      </c>
      <c r="AO58" s="160">
        <f t="shared" si="6"/>
        <v>1</v>
      </c>
    </row>
    <row r="59" spans="2:47" ht="105" customHeight="1" thickBot="1">
      <c r="B59" s="321"/>
      <c r="C59" s="298"/>
      <c r="D59" s="273"/>
      <c r="E59" s="287"/>
      <c r="F59" s="273"/>
      <c r="G59" s="273"/>
      <c r="H59" s="273"/>
      <c r="I59" s="273"/>
      <c r="J59" s="273"/>
      <c r="K59" s="287"/>
      <c r="L59" s="287"/>
      <c r="M59" s="273"/>
      <c r="N59" s="287"/>
      <c r="O59" s="273"/>
      <c r="P59" s="299"/>
      <c r="Q59" s="299"/>
      <c r="R59" s="107" t="s">
        <v>197</v>
      </c>
      <c r="S59" s="107" t="s">
        <v>198</v>
      </c>
      <c r="T59" s="107" t="s">
        <v>257</v>
      </c>
      <c r="U59" s="107">
        <v>5</v>
      </c>
      <c r="V59" s="87" t="s">
        <v>176</v>
      </c>
      <c r="W59" s="25">
        <v>1</v>
      </c>
      <c r="X59" s="25">
        <v>1</v>
      </c>
      <c r="Y59" s="25">
        <v>1</v>
      </c>
      <c r="Z59" s="25">
        <v>1</v>
      </c>
      <c r="AA59" s="174">
        <v>1</v>
      </c>
      <c r="AB59" s="134" t="s">
        <v>411</v>
      </c>
      <c r="AC59" s="131">
        <v>0</v>
      </c>
      <c r="AD59" s="26" t="s">
        <v>412</v>
      </c>
      <c r="AE59" s="63">
        <v>0</v>
      </c>
      <c r="AF59" s="54" t="s">
        <v>413</v>
      </c>
      <c r="AG59" s="100">
        <v>1</v>
      </c>
      <c r="AH59" s="102">
        <v>6</v>
      </c>
      <c r="AI59" s="162">
        <v>2</v>
      </c>
      <c r="AJ59" s="125">
        <f t="shared" si="7"/>
        <v>0.33333333333333331</v>
      </c>
      <c r="AK59" s="126">
        <v>1</v>
      </c>
      <c r="AL59" s="126">
        <v>0</v>
      </c>
      <c r="AM59" s="158">
        <f t="shared" si="4"/>
        <v>0</v>
      </c>
      <c r="AN59" s="159">
        <f t="shared" si="5"/>
        <v>0</v>
      </c>
      <c r="AO59" s="160">
        <f t="shared" si="6"/>
        <v>1</v>
      </c>
    </row>
    <row r="60" spans="2:47" ht="151.5" customHeight="1">
      <c r="B60" s="321"/>
      <c r="C60" s="298"/>
      <c r="D60" s="273"/>
      <c r="E60" s="287"/>
      <c r="F60" s="273"/>
      <c r="G60" s="273"/>
      <c r="H60" s="273"/>
      <c r="I60" s="273"/>
      <c r="J60" s="273"/>
      <c r="K60" s="287"/>
      <c r="L60" s="287"/>
      <c r="M60" s="273"/>
      <c r="N60" s="287"/>
      <c r="O60" s="273"/>
      <c r="P60" s="299"/>
      <c r="Q60" s="299" t="s">
        <v>179</v>
      </c>
      <c r="R60" s="107" t="s">
        <v>180</v>
      </c>
      <c r="S60" s="107" t="s">
        <v>181</v>
      </c>
      <c r="T60" s="107" t="s">
        <v>257</v>
      </c>
      <c r="U60" s="107">
        <v>1</v>
      </c>
      <c r="V60" s="87" t="s">
        <v>182</v>
      </c>
      <c r="W60" s="91">
        <v>1</v>
      </c>
      <c r="X60" s="10"/>
      <c r="Y60" s="10"/>
      <c r="Z60" s="10"/>
      <c r="AA60" s="171"/>
      <c r="AB60" s="133" t="s">
        <v>537</v>
      </c>
      <c r="AC60" s="131">
        <v>0</v>
      </c>
      <c r="AD60" s="138" t="s">
        <v>363</v>
      </c>
      <c r="AE60" s="63">
        <v>0</v>
      </c>
      <c r="AF60" s="53" t="s">
        <v>364</v>
      </c>
      <c r="AG60" s="118">
        <v>1</v>
      </c>
      <c r="AH60" s="119">
        <v>6</v>
      </c>
      <c r="AI60" s="162">
        <v>3</v>
      </c>
      <c r="AJ60" s="125">
        <f t="shared" si="7"/>
        <v>0.5</v>
      </c>
      <c r="AK60" s="127">
        <v>1</v>
      </c>
      <c r="AL60" s="126">
        <v>0</v>
      </c>
      <c r="AM60" s="158">
        <f t="shared" si="4"/>
        <v>0</v>
      </c>
      <c r="AN60" s="159">
        <f t="shared" si="5"/>
        <v>0</v>
      </c>
      <c r="AO60" s="160">
        <f t="shared" si="6"/>
        <v>1</v>
      </c>
    </row>
    <row r="61" spans="2:47" ht="181.5" customHeight="1">
      <c r="B61" s="321"/>
      <c r="C61" s="298"/>
      <c r="D61" s="273"/>
      <c r="E61" s="287"/>
      <c r="F61" s="273"/>
      <c r="G61" s="273"/>
      <c r="H61" s="273"/>
      <c r="I61" s="273"/>
      <c r="J61" s="273"/>
      <c r="K61" s="287"/>
      <c r="L61" s="287"/>
      <c r="M61" s="273"/>
      <c r="N61" s="287"/>
      <c r="O61" s="273"/>
      <c r="P61" s="299"/>
      <c r="Q61" s="299"/>
      <c r="R61" s="107" t="s">
        <v>183</v>
      </c>
      <c r="S61" s="107" t="s">
        <v>184</v>
      </c>
      <c r="T61" s="107" t="s">
        <v>257</v>
      </c>
      <c r="U61" s="107">
        <v>1</v>
      </c>
      <c r="V61" s="87" t="s">
        <v>182</v>
      </c>
      <c r="W61" s="91">
        <v>1</v>
      </c>
      <c r="X61" s="10"/>
      <c r="Y61" s="10"/>
      <c r="Z61" s="10"/>
      <c r="AA61" s="171"/>
      <c r="AB61" s="133" t="s">
        <v>538</v>
      </c>
      <c r="AC61" s="131">
        <v>0</v>
      </c>
      <c r="AD61" s="138" t="s">
        <v>365</v>
      </c>
      <c r="AE61" s="63">
        <v>0</v>
      </c>
      <c r="AF61" s="53" t="s">
        <v>366</v>
      </c>
      <c r="AG61" s="118">
        <v>1</v>
      </c>
      <c r="AH61" s="119">
        <v>10</v>
      </c>
      <c r="AI61" s="162">
        <v>2</v>
      </c>
      <c r="AJ61" s="125">
        <f>AI61*1/AH61</f>
        <v>0.2</v>
      </c>
      <c r="AK61" s="127">
        <v>1</v>
      </c>
      <c r="AL61" s="126">
        <v>0</v>
      </c>
      <c r="AM61" s="158">
        <f t="shared" si="4"/>
        <v>0</v>
      </c>
      <c r="AN61" s="159">
        <f t="shared" si="5"/>
        <v>0</v>
      </c>
      <c r="AO61" s="160">
        <f t="shared" si="6"/>
        <v>1</v>
      </c>
    </row>
    <row r="62" spans="2:47" ht="110.25">
      <c r="B62" s="321"/>
      <c r="C62" s="298"/>
      <c r="D62" s="273"/>
      <c r="E62" s="287"/>
      <c r="F62" s="273"/>
      <c r="G62" s="273"/>
      <c r="H62" s="273"/>
      <c r="I62" s="273"/>
      <c r="J62" s="273"/>
      <c r="K62" s="287"/>
      <c r="L62" s="287"/>
      <c r="M62" s="273"/>
      <c r="N62" s="287"/>
      <c r="O62" s="273"/>
      <c r="P62" s="299"/>
      <c r="Q62" s="299"/>
      <c r="R62" s="107" t="s">
        <v>185</v>
      </c>
      <c r="S62" s="107" t="s">
        <v>460</v>
      </c>
      <c r="T62" s="107" t="s">
        <v>257</v>
      </c>
      <c r="U62" s="107">
        <v>1</v>
      </c>
      <c r="V62" s="87" t="s">
        <v>182</v>
      </c>
      <c r="W62" s="91">
        <v>1</v>
      </c>
      <c r="X62" s="10"/>
      <c r="Y62" s="10"/>
      <c r="Z62" s="10"/>
      <c r="AA62" s="171"/>
      <c r="AB62" s="133" t="s">
        <v>539</v>
      </c>
      <c r="AC62" s="131">
        <v>0</v>
      </c>
      <c r="AD62" s="138" t="s">
        <v>367</v>
      </c>
      <c r="AE62" s="63">
        <v>0</v>
      </c>
      <c r="AF62" s="53" t="s">
        <v>540</v>
      </c>
      <c r="AG62" s="118">
        <v>1</v>
      </c>
      <c r="AH62" s="119">
        <v>15</v>
      </c>
      <c r="AI62" s="162">
        <v>1</v>
      </c>
      <c r="AJ62" s="125">
        <f>AI62*1/AH62</f>
        <v>6.6666666666666666E-2</v>
      </c>
      <c r="AK62" s="127">
        <v>1</v>
      </c>
      <c r="AL62" s="126">
        <v>0</v>
      </c>
      <c r="AM62" s="158">
        <f t="shared" si="4"/>
        <v>0</v>
      </c>
      <c r="AN62" s="159">
        <f t="shared" si="5"/>
        <v>0</v>
      </c>
      <c r="AO62" s="160">
        <f t="shared" si="6"/>
        <v>1</v>
      </c>
    </row>
    <row r="63" spans="2:47" ht="138.75" customHeight="1">
      <c r="B63" s="321"/>
      <c r="C63" s="253" t="s">
        <v>186</v>
      </c>
      <c r="D63" s="254"/>
      <c r="E63" s="254"/>
      <c r="F63" s="254"/>
      <c r="G63" s="254"/>
      <c r="H63" s="254"/>
      <c r="I63" s="254"/>
      <c r="J63" s="254"/>
      <c r="K63" s="254"/>
      <c r="L63" s="254"/>
      <c r="M63" s="252" t="s">
        <v>11</v>
      </c>
      <c r="N63" s="254"/>
      <c r="O63" s="254"/>
      <c r="P63" s="251" t="s">
        <v>187</v>
      </c>
      <c r="Q63" s="266" t="s">
        <v>528</v>
      </c>
      <c r="R63" s="224" t="s">
        <v>536</v>
      </c>
      <c r="S63" s="224" t="s">
        <v>529</v>
      </c>
      <c r="T63" s="248" t="s">
        <v>257</v>
      </c>
      <c r="U63" s="248">
        <v>46660</v>
      </c>
      <c r="V63" s="249" t="s">
        <v>190</v>
      </c>
      <c r="W63" s="225">
        <v>9332</v>
      </c>
      <c r="X63" s="226">
        <v>9332</v>
      </c>
      <c r="Y63" s="226">
        <v>9332</v>
      </c>
      <c r="Z63" s="226">
        <v>9332</v>
      </c>
      <c r="AA63" s="227">
        <v>9332</v>
      </c>
      <c r="AB63" s="228" t="s">
        <v>533</v>
      </c>
      <c r="AC63" s="229">
        <v>0</v>
      </c>
      <c r="AD63" s="230" t="s">
        <v>534</v>
      </c>
      <c r="AE63" s="231">
        <v>3000</v>
      </c>
      <c r="AF63" s="232" t="s">
        <v>535</v>
      </c>
      <c r="AG63" s="233">
        <v>6332</v>
      </c>
      <c r="AH63" s="234">
        <v>7</v>
      </c>
      <c r="AI63" s="235">
        <v>2</v>
      </c>
      <c r="AJ63" s="255">
        <f t="shared" si="7"/>
        <v>0.2857142857142857</v>
      </c>
      <c r="AK63" s="250">
        <v>9332</v>
      </c>
      <c r="AL63" s="250">
        <v>0</v>
      </c>
      <c r="AM63" s="256">
        <f t="shared" si="4"/>
        <v>0</v>
      </c>
      <c r="AN63" s="257">
        <f t="shared" si="5"/>
        <v>0</v>
      </c>
      <c r="AO63" s="258">
        <f t="shared" si="6"/>
        <v>1</v>
      </c>
    </row>
    <row r="64" spans="2:47" ht="101.25" customHeight="1">
      <c r="B64" s="320" t="s">
        <v>541</v>
      </c>
      <c r="C64" s="330" t="s">
        <v>10</v>
      </c>
      <c r="D64" s="291"/>
      <c r="E64" s="291"/>
      <c r="F64" s="291"/>
      <c r="G64" s="291"/>
      <c r="H64" s="295" t="s">
        <v>11</v>
      </c>
      <c r="I64" s="295" t="s">
        <v>11</v>
      </c>
      <c r="J64" s="291"/>
      <c r="K64" s="291"/>
      <c r="L64" s="291"/>
      <c r="M64" s="291"/>
      <c r="N64" s="291"/>
      <c r="O64" s="291"/>
      <c r="P64" s="328" t="s">
        <v>33</v>
      </c>
      <c r="Q64" s="329" t="s">
        <v>34</v>
      </c>
      <c r="R64" s="107" t="s">
        <v>35</v>
      </c>
      <c r="S64" s="106" t="s">
        <v>36</v>
      </c>
      <c r="T64" s="107" t="s">
        <v>257</v>
      </c>
      <c r="U64" s="106">
        <v>20</v>
      </c>
      <c r="V64" s="88" t="s">
        <v>16</v>
      </c>
      <c r="W64" s="91">
        <v>4</v>
      </c>
      <c r="X64" s="10">
        <v>4</v>
      </c>
      <c r="Y64" s="10">
        <v>4</v>
      </c>
      <c r="Z64" s="10">
        <v>4</v>
      </c>
      <c r="AA64" s="171">
        <v>4</v>
      </c>
      <c r="AB64" s="130" t="s">
        <v>401</v>
      </c>
      <c r="AC64" s="131">
        <v>1</v>
      </c>
      <c r="AD64" s="15" t="s">
        <v>399</v>
      </c>
      <c r="AE64" s="63">
        <v>1</v>
      </c>
      <c r="AF64" s="52" t="s">
        <v>400</v>
      </c>
      <c r="AG64" s="100">
        <v>2</v>
      </c>
      <c r="AH64" s="102">
        <v>4</v>
      </c>
      <c r="AI64" s="162">
        <v>1</v>
      </c>
      <c r="AJ64" s="125">
        <f t="shared" ref="AJ64:AJ68" si="8">AI64*1/AH64</f>
        <v>0.25</v>
      </c>
      <c r="AK64" s="126">
        <v>4</v>
      </c>
      <c r="AL64" s="126">
        <v>1</v>
      </c>
      <c r="AM64" s="158">
        <f t="shared" ref="AM64:AM74" si="9">AL64*1/AK64</f>
        <v>0.25</v>
      </c>
      <c r="AN64" s="159">
        <f t="shared" ref="AN64:AN74" si="10">AM64</f>
        <v>0.25</v>
      </c>
      <c r="AO64" s="160">
        <f t="shared" ref="AO64:AO74" si="11">100%-AN64</f>
        <v>0.75</v>
      </c>
    </row>
    <row r="65" spans="2:41" ht="101.25" customHeight="1">
      <c r="B65" s="321"/>
      <c r="C65" s="331"/>
      <c r="D65" s="293"/>
      <c r="E65" s="293"/>
      <c r="F65" s="293"/>
      <c r="G65" s="293"/>
      <c r="H65" s="296"/>
      <c r="I65" s="296"/>
      <c r="J65" s="293"/>
      <c r="K65" s="293"/>
      <c r="L65" s="293"/>
      <c r="M65" s="293"/>
      <c r="N65" s="293"/>
      <c r="O65" s="293"/>
      <c r="P65" s="328"/>
      <c r="Q65" s="329"/>
      <c r="R65" s="106" t="s">
        <v>37</v>
      </c>
      <c r="S65" s="106" t="s">
        <v>38</v>
      </c>
      <c r="T65" s="107" t="s">
        <v>257</v>
      </c>
      <c r="U65" s="34">
        <v>90</v>
      </c>
      <c r="V65" s="88" t="s">
        <v>16</v>
      </c>
      <c r="W65" s="91">
        <v>20</v>
      </c>
      <c r="X65" s="10">
        <v>20</v>
      </c>
      <c r="Y65" s="10">
        <v>20</v>
      </c>
      <c r="Z65" s="10">
        <v>20</v>
      </c>
      <c r="AA65" s="171">
        <v>10</v>
      </c>
      <c r="AB65" s="134" t="s">
        <v>289</v>
      </c>
      <c r="AC65" s="135">
        <v>6</v>
      </c>
      <c r="AD65" s="139" t="s">
        <v>463</v>
      </c>
      <c r="AE65" s="140">
        <v>6</v>
      </c>
      <c r="AF65" s="104" t="s">
        <v>402</v>
      </c>
      <c r="AG65" s="123">
        <v>8</v>
      </c>
      <c r="AH65" s="102">
        <v>15</v>
      </c>
      <c r="AI65" s="162">
        <v>5</v>
      </c>
      <c r="AJ65" s="125">
        <f t="shared" si="8"/>
        <v>0.33333333333333331</v>
      </c>
      <c r="AK65" s="126">
        <v>20</v>
      </c>
      <c r="AL65" s="126">
        <v>13</v>
      </c>
      <c r="AM65" s="158">
        <f t="shared" si="9"/>
        <v>0.65</v>
      </c>
      <c r="AN65" s="159">
        <f t="shared" si="10"/>
        <v>0.65</v>
      </c>
      <c r="AO65" s="160">
        <f t="shared" si="11"/>
        <v>0.35</v>
      </c>
    </row>
    <row r="66" spans="2:41" ht="101.25" customHeight="1">
      <c r="B66" s="321"/>
      <c r="C66" s="331"/>
      <c r="D66" s="293"/>
      <c r="E66" s="293"/>
      <c r="F66" s="293"/>
      <c r="G66" s="293"/>
      <c r="H66" s="296"/>
      <c r="I66" s="296"/>
      <c r="J66" s="293"/>
      <c r="K66" s="293"/>
      <c r="L66" s="293"/>
      <c r="M66" s="293"/>
      <c r="N66" s="293"/>
      <c r="O66" s="293"/>
      <c r="P66" s="328"/>
      <c r="Q66" s="329"/>
      <c r="R66" s="106" t="s">
        <v>39</v>
      </c>
      <c r="S66" s="106" t="s">
        <v>38</v>
      </c>
      <c r="T66" s="107" t="s">
        <v>257</v>
      </c>
      <c r="U66" s="34">
        <v>125</v>
      </c>
      <c r="V66" s="88" t="s">
        <v>16</v>
      </c>
      <c r="W66" s="91">
        <v>25</v>
      </c>
      <c r="X66" s="10">
        <v>25</v>
      </c>
      <c r="Y66" s="10">
        <v>25</v>
      </c>
      <c r="Z66" s="10">
        <v>25</v>
      </c>
      <c r="AA66" s="171">
        <v>25</v>
      </c>
      <c r="AB66" s="134" t="s">
        <v>461</v>
      </c>
      <c r="AC66" s="135">
        <v>0</v>
      </c>
      <c r="AD66" s="139" t="s">
        <v>461</v>
      </c>
      <c r="AE66" s="140">
        <v>0</v>
      </c>
      <c r="AF66" s="104" t="s">
        <v>461</v>
      </c>
      <c r="AG66" s="123">
        <v>25</v>
      </c>
      <c r="AH66" s="102">
        <v>9</v>
      </c>
      <c r="AI66" s="162" t="s">
        <v>426</v>
      </c>
      <c r="AJ66" s="125" t="e">
        <f t="shared" si="8"/>
        <v>#VALUE!</v>
      </c>
      <c r="AK66" s="126">
        <v>25</v>
      </c>
      <c r="AL66" s="126">
        <v>0</v>
      </c>
      <c r="AM66" s="158">
        <f t="shared" si="9"/>
        <v>0</v>
      </c>
      <c r="AN66" s="159">
        <f t="shared" si="10"/>
        <v>0</v>
      </c>
      <c r="AO66" s="160">
        <f t="shared" si="11"/>
        <v>1</v>
      </c>
    </row>
    <row r="67" spans="2:41" ht="101.25" customHeight="1">
      <c r="B67" s="321"/>
      <c r="C67" s="331"/>
      <c r="D67" s="293"/>
      <c r="E67" s="293"/>
      <c r="F67" s="293"/>
      <c r="G67" s="293"/>
      <c r="H67" s="296"/>
      <c r="I67" s="296"/>
      <c r="J67" s="293"/>
      <c r="K67" s="293"/>
      <c r="L67" s="293"/>
      <c r="M67" s="293"/>
      <c r="N67" s="293"/>
      <c r="O67" s="293"/>
      <c r="P67" s="328"/>
      <c r="Q67" s="329"/>
      <c r="R67" s="107" t="s">
        <v>40</v>
      </c>
      <c r="S67" s="107" t="s">
        <v>41</v>
      </c>
      <c r="T67" s="107" t="s">
        <v>257</v>
      </c>
      <c r="U67" s="3">
        <v>40</v>
      </c>
      <c r="V67" s="88" t="s">
        <v>16</v>
      </c>
      <c r="W67" s="92">
        <v>8</v>
      </c>
      <c r="X67" s="11">
        <v>8</v>
      </c>
      <c r="Y67" s="11">
        <v>8</v>
      </c>
      <c r="Z67" s="11">
        <v>8</v>
      </c>
      <c r="AA67" s="172">
        <v>8</v>
      </c>
      <c r="AB67" s="134" t="s">
        <v>502</v>
      </c>
      <c r="AC67" s="135">
        <v>2</v>
      </c>
      <c r="AD67" s="139" t="s">
        <v>403</v>
      </c>
      <c r="AE67" s="140">
        <v>2</v>
      </c>
      <c r="AF67" s="104" t="s">
        <v>403</v>
      </c>
      <c r="AG67" s="123">
        <v>4</v>
      </c>
      <c r="AH67" s="102">
        <v>8</v>
      </c>
      <c r="AI67" s="162">
        <v>2</v>
      </c>
      <c r="AJ67" s="125">
        <f t="shared" si="8"/>
        <v>0.25</v>
      </c>
      <c r="AK67" s="126">
        <v>8</v>
      </c>
      <c r="AL67" s="126">
        <v>10</v>
      </c>
      <c r="AM67" s="158">
        <f t="shared" si="9"/>
        <v>1.25</v>
      </c>
      <c r="AN67" s="159">
        <f t="shared" si="10"/>
        <v>1.25</v>
      </c>
      <c r="AO67" s="160">
        <f t="shared" si="11"/>
        <v>-0.25</v>
      </c>
    </row>
    <row r="68" spans="2:41" ht="101.25" customHeight="1">
      <c r="B68" s="321"/>
      <c r="C68" s="332"/>
      <c r="D68" s="278"/>
      <c r="E68" s="278"/>
      <c r="F68" s="278"/>
      <c r="G68" s="278"/>
      <c r="H68" s="327"/>
      <c r="I68" s="327"/>
      <c r="J68" s="278"/>
      <c r="K68" s="278"/>
      <c r="L68" s="278"/>
      <c r="M68" s="278"/>
      <c r="N68" s="278"/>
      <c r="O68" s="278"/>
      <c r="P68" s="328"/>
      <c r="Q68" s="329"/>
      <c r="R68" s="107" t="s">
        <v>42</v>
      </c>
      <c r="S68" s="107" t="s">
        <v>43</v>
      </c>
      <c r="T68" s="107" t="s">
        <v>257</v>
      </c>
      <c r="U68" s="12">
        <v>5</v>
      </c>
      <c r="V68" s="88" t="s">
        <v>16</v>
      </c>
      <c r="W68" s="92">
        <v>1</v>
      </c>
      <c r="X68" s="11">
        <v>1</v>
      </c>
      <c r="Y68" s="11">
        <v>1</v>
      </c>
      <c r="Z68" s="11">
        <v>1</v>
      </c>
      <c r="AA68" s="172">
        <v>1</v>
      </c>
      <c r="AB68" s="130" t="s">
        <v>503</v>
      </c>
      <c r="AC68" s="135">
        <v>1</v>
      </c>
      <c r="AD68" s="141" t="s">
        <v>462</v>
      </c>
      <c r="AE68" s="140">
        <v>0</v>
      </c>
      <c r="AF68" s="96" t="s">
        <v>462</v>
      </c>
      <c r="AG68" s="123">
        <v>0</v>
      </c>
      <c r="AH68" s="102">
        <v>2</v>
      </c>
      <c r="AI68" s="162">
        <v>2</v>
      </c>
      <c r="AJ68" s="125">
        <f t="shared" si="8"/>
        <v>1</v>
      </c>
      <c r="AK68" s="126">
        <v>1</v>
      </c>
      <c r="AL68" s="126">
        <v>2</v>
      </c>
      <c r="AM68" s="158">
        <f t="shared" si="9"/>
        <v>2</v>
      </c>
      <c r="AN68" s="159">
        <f t="shared" si="10"/>
        <v>2</v>
      </c>
      <c r="AO68" s="160">
        <f t="shared" si="11"/>
        <v>-1</v>
      </c>
    </row>
    <row r="69" spans="2:41" ht="101.25" customHeight="1">
      <c r="B69" s="321"/>
      <c r="C69" s="330" t="s">
        <v>122</v>
      </c>
      <c r="D69" s="295"/>
      <c r="E69" s="295" t="s">
        <v>11</v>
      </c>
      <c r="F69" s="295"/>
      <c r="G69" s="295"/>
      <c r="H69" s="295" t="s">
        <v>11</v>
      </c>
      <c r="I69" s="295"/>
      <c r="J69" s="295"/>
      <c r="K69" s="295"/>
      <c r="L69" s="295"/>
      <c r="M69" s="295"/>
      <c r="N69" s="295" t="s">
        <v>11</v>
      </c>
      <c r="O69" s="295"/>
      <c r="P69" s="273" t="s">
        <v>129</v>
      </c>
      <c r="Q69" s="322" t="s">
        <v>130</v>
      </c>
      <c r="R69" s="106" t="s">
        <v>131</v>
      </c>
      <c r="S69" s="106" t="s">
        <v>78</v>
      </c>
      <c r="T69" s="107" t="s">
        <v>257</v>
      </c>
      <c r="U69" s="106">
        <v>750</v>
      </c>
      <c r="V69" s="88" t="s">
        <v>116</v>
      </c>
      <c r="W69" s="91">
        <v>150</v>
      </c>
      <c r="X69" s="10">
        <v>150</v>
      </c>
      <c r="Y69" s="10">
        <v>150</v>
      </c>
      <c r="Z69" s="10">
        <v>150</v>
      </c>
      <c r="AA69" s="171">
        <v>150</v>
      </c>
      <c r="AB69" s="130" t="s">
        <v>510</v>
      </c>
      <c r="AC69" s="131">
        <v>50</v>
      </c>
      <c r="AD69" s="15" t="s">
        <v>510</v>
      </c>
      <c r="AE69" s="63">
        <v>50</v>
      </c>
      <c r="AF69" s="52" t="s">
        <v>510</v>
      </c>
      <c r="AG69" s="100">
        <v>50</v>
      </c>
      <c r="AH69" s="102">
        <v>12</v>
      </c>
      <c r="AI69" s="162">
        <v>4</v>
      </c>
      <c r="AJ69" s="125">
        <f>AI69*1/AH69</f>
        <v>0.33333333333333331</v>
      </c>
      <c r="AK69" s="126">
        <v>150</v>
      </c>
      <c r="AL69" s="126">
        <v>50</v>
      </c>
      <c r="AM69" s="158">
        <f t="shared" si="9"/>
        <v>0.33333333333333331</v>
      </c>
      <c r="AN69" s="159">
        <f t="shared" si="10"/>
        <v>0.33333333333333331</v>
      </c>
      <c r="AO69" s="160">
        <f t="shared" si="11"/>
        <v>0.66666666666666674</v>
      </c>
    </row>
    <row r="70" spans="2:41" ht="101.25" customHeight="1">
      <c r="B70" s="321"/>
      <c r="C70" s="331"/>
      <c r="D70" s="296"/>
      <c r="E70" s="296"/>
      <c r="F70" s="296"/>
      <c r="G70" s="296"/>
      <c r="H70" s="296"/>
      <c r="I70" s="296"/>
      <c r="J70" s="296"/>
      <c r="K70" s="296"/>
      <c r="L70" s="296"/>
      <c r="M70" s="296"/>
      <c r="N70" s="296"/>
      <c r="O70" s="296"/>
      <c r="P70" s="273"/>
      <c r="Q70" s="322"/>
      <c r="R70" s="273" t="s">
        <v>132</v>
      </c>
      <c r="S70" s="107" t="s">
        <v>105</v>
      </c>
      <c r="T70" s="107" t="s">
        <v>257</v>
      </c>
      <c r="U70" s="19">
        <v>600000</v>
      </c>
      <c r="V70" s="87" t="s">
        <v>116</v>
      </c>
      <c r="W70" s="10">
        <v>120000</v>
      </c>
      <c r="X70" s="10">
        <v>120000</v>
      </c>
      <c r="Y70" s="10">
        <v>120000</v>
      </c>
      <c r="Z70" s="10">
        <v>120000</v>
      </c>
      <c r="AA70" s="171">
        <v>120000</v>
      </c>
      <c r="AB70" s="130" t="s">
        <v>511</v>
      </c>
      <c r="AC70" s="131">
        <v>3000</v>
      </c>
      <c r="AD70" s="15" t="s">
        <v>511</v>
      </c>
      <c r="AE70" s="63">
        <v>50000</v>
      </c>
      <c r="AF70" s="52" t="s">
        <v>511</v>
      </c>
      <c r="AG70" s="100">
        <v>67000</v>
      </c>
      <c r="AH70" s="102">
        <v>15</v>
      </c>
      <c r="AI70" s="162">
        <v>5</v>
      </c>
      <c r="AJ70" s="125">
        <f>AI70*1/AH70</f>
        <v>0.33333333333333331</v>
      </c>
      <c r="AK70" s="126">
        <v>120000</v>
      </c>
      <c r="AL70" s="126">
        <v>3874</v>
      </c>
      <c r="AM70" s="158">
        <f t="shared" si="9"/>
        <v>3.2283333333333331E-2</v>
      </c>
      <c r="AN70" s="159">
        <f t="shared" si="10"/>
        <v>3.2283333333333331E-2</v>
      </c>
      <c r="AO70" s="160">
        <f t="shared" si="11"/>
        <v>0.96771666666666667</v>
      </c>
    </row>
    <row r="71" spans="2:41" ht="101.25" customHeight="1">
      <c r="B71" s="321"/>
      <c r="C71" s="331"/>
      <c r="D71" s="296"/>
      <c r="E71" s="296"/>
      <c r="F71" s="296"/>
      <c r="G71" s="296"/>
      <c r="H71" s="296"/>
      <c r="I71" s="296"/>
      <c r="J71" s="296"/>
      <c r="K71" s="296"/>
      <c r="L71" s="296"/>
      <c r="M71" s="296"/>
      <c r="N71" s="296"/>
      <c r="O71" s="296"/>
      <c r="P71" s="273"/>
      <c r="Q71" s="322"/>
      <c r="R71" s="273"/>
      <c r="S71" s="107" t="s">
        <v>133</v>
      </c>
      <c r="T71" s="107" t="s">
        <v>257</v>
      </c>
      <c r="U71" s="107">
        <v>1050</v>
      </c>
      <c r="V71" s="87" t="s">
        <v>116</v>
      </c>
      <c r="W71" s="91">
        <v>210</v>
      </c>
      <c r="X71" s="91">
        <v>210</v>
      </c>
      <c r="Y71" s="91">
        <v>210</v>
      </c>
      <c r="Z71" s="91">
        <v>210</v>
      </c>
      <c r="AA71" s="175">
        <v>210</v>
      </c>
      <c r="AB71" s="130" t="s">
        <v>511</v>
      </c>
      <c r="AC71" s="131">
        <v>40</v>
      </c>
      <c r="AD71" s="15" t="s">
        <v>511</v>
      </c>
      <c r="AE71" s="63">
        <v>40</v>
      </c>
      <c r="AF71" s="52" t="s">
        <v>511</v>
      </c>
      <c r="AG71" s="100">
        <v>130</v>
      </c>
      <c r="AH71" s="102">
        <v>15</v>
      </c>
      <c r="AI71" s="162">
        <v>5</v>
      </c>
      <c r="AJ71" s="125">
        <f>AI71*1/AH71</f>
        <v>0.33333333333333331</v>
      </c>
      <c r="AK71" s="126">
        <v>210</v>
      </c>
      <c r="AL71" s="126">
        <v>45</v>
      </c>
      <c r="AM71" s="158">
        <f t="shared" si="9"/>
        <v>0.21428571428571427</v>
      </c>
      <c r="AN71" s="159">
        <f t="shared" si="10"/>
        <v>0.21428571428571427</v>
      </c>
      <c r="AO71" s="160">
        <f t="shared" si="11"/>
        <v>0.7857142857142857</v>
      </c>
    </row>
    <row r="72" spans="2:41" ht="101.25" customHeight="1">
      <c r="B72" s="321"/>
      <c r="C72" s="332"/>
      <c r="D72" s="327"/>
      <c r="E72" s="327"/>
      <c r="F72" s="327"/>
      <c r="G72" s="327"/>
      <c r="H72" s="327"/>
      <c r="I72" s="327"/>
      <c r="J72" s="327"/>
      <c r="K72" s="327"/>
      <c r="L72" s="327"/>
      <c r="M72" s="327"/>
      <c r="N72" s="327"/>
      <c r="O72" s="327"/>
      <c r="P72" s="20" t="s">
        <v>134</v>
      </c>
      <c r="Q72" s="322"/>
      <c r="R72" s="106" t="s">
        <v>343</v>
      </c>
      <c r="S72" s="106" t="s">
        <v>135</v>
      </c>
      <c r="T72" s="107" t="s">
        <v>257</v>
      </c>
      <c r="U72" s="106">
        <v>2</v>
      </c>
      <c r="V72" s="88" t="s">
        <v>116</v>
      </c>
      <c r="W72" s="91"/>
      <c r="X72" s="10">
        <v>1</v>
      </c>
      <c r="Y72" s="10"/>
      <c r="Z72" s="10"/>
      <c r="AA72" s="171">
        <v>1</v>
      </c>
      <c r="AB72" s="130" t="s">
        <v>512</v>
      </c>
      <c r="AC72" s="131">
        <v>0</v>
      </c>
      <c r="AD72" s="15" t="s">
        <v>512</v>
      </c>
      <c r="AE72" s="63">
        <v>0</v>
      </c>
      <c r="AF72" s="52" t="s">
        <v>512</v>
      </c>
      <c r="AG72" s="100">
        <v>0</v>
      </c>
      <c r="AH72" s="102">
        <v>9</v>
      </c>
      <c r="AI72" s="162">
        <v>3</v>
      </c>
      <c r="AJ72" s="125">
        <f t="shared" ref="AJ72:AJ74" si="12">AI72*1/AH72</f>
        <v>0.33333333333333331</v>
      </c>
      <c r="AK72" s="126">
        <v>0</v>
      </c>
      <c r="AL72" s="126">
        <v>0</v>
      </c>
      <c r="AM72" s="158">
        <v>0</v>
      </c>
      <c r="AN72" s="159">
        <f t="shared" si="10"/>
        <v>0</v>
      </c>
      <c r="AO72" s="160">
        <f t="shared" si="11"/>
        <v>1</v>
      </c>
    </row>
    <row r="73" spans="2:41" ht="408.75" customHeight="1">
      <c r="B73" s="321"/>
      <c r="C73" s="330" t="s">
        <v>186</v>
      </c>
      <c r="D73" s="291"/>
      <c r="E73" s="291"/>
      <c r="F73" s="291"/>
      <c r="G73" s="291"/>
      <c r="H73" s="291"/>
      <c r="I73" s="291"/>
      <c r="J73" s="291"/>
      <c r="K73" s="291"/>
      <c r="L73" s="291"/>
      <c r="M73" s="295" t="s">
        <v>11</v>
      </c>
      <c r="N73" s="291"/>
      <c r="O73" s="291"/>
      <c r="P73" s="323" t="s">
        <v>187</v>
      </c>
      <c r="Q73" s="107" t="s">
        <v>368</v>
      </c>
      <c r="R73" s="34" t="s">
        <v>188</v>
      </c>
      <c r="S73" s="34" t="s">
        <v>189</v>
      </c>
      <c r="T73" s="107" t="s">
        <v>257</v>
      </c>
      <c r="U73" s="107">
        <v>5</v>
      </c>
      <c r="V73" s="114" t="s">
        <v>190</v>
      </c>
      <c r="W73" s="91">
        <v>2</v>
      </c>
      <c r="X73" s="10">
        <v>1</v>
      </c>
      <c r="Y73" s="10">
        <v>0</v>
      </c>
      <c r="Z73" s="10">
        <v>1</v>
      </c>
      <c r="AA73" s="171">
        <v>1</v>
      </c>
      <c r="AB73" s="130" t="s">
        <v>476</v>
      </c>
      <c r="AC73" s="131">
        <v>0</v>
      </c>
      <c r="AD73" s="15" t="s">
        <v>369</v>
      </c>
      <c r="AE73" s="63">
        <v>1</v>
      </c>
      <c r="AF73" s="52" t="s">
        <v>370</v>
      </c>
      <c r="AG73" s="100">
        <v>1</v>
      </c>
      <c r="AH73" s="102">
        <v>11</v>
      </c>
      <c r="AI73" s="162">
        <v>3</v>
      </c>
      <c r="AJ73" s="125">
        <f t="shared" si="12"/>
        <v>0.27272727272727271</v>
      </c>
      <c r="AK73" s="126">
        <v>2</v>
      </c>
      <c r="AL73" s="126">
        <v>0</v>
      </c>
      <c r="AM73" s="158">
        <f t="shared" si="9"/>
        <v>0</v>
      </c>
      <c r="AN73" s="159">
        <f t="shared" si="10"/>
        <v>0</v>
      </c>
      <c r="AO73" s="160">
        <f t="shared" si="11"/>
        <v>1</v>
      </c>
    </row>
    <row r="74" spans="2:41" ht="101.25" customHeight="1">
      <c r="B74" s="321"/>
      <c r="C74" s="331"/>
      <c r="D74" s="293"/>
      <c r="E74" s="293"/>
      <c r="F74" s="293"/>
      <c r="G74" s="293"/>
      <c r="H74" s="293"/>
      <c r="I74" s="293"/>
      <c r="J74" s="293"/>
      <c r="K74" s="293"/>
      <c r="L74" s="293"/>
      <c r="M74" s="296"/>
      <c r="N74" s="293"/>
      <c r="O74" s="293"/>
      <c r="P74" s="324"/>
      <c r="Q74" s="267" t="s">
        <v>191</v>
      </c>
      <c r="R74" s="34" t="s">
        <v>192</v>
      </c>
      <c r="S74" s="34" t="s">
        <v>193</v>
      </c>
      <c r="T74" s="107" t="s">
        <v>257</v>
      </c>
      <c r="U74" s="107">
        <v>5</v>
      </c>
      <c r="V74" s="114" t="s">
        <v>190</v>
      </c>
      <c r="W74" s="91">
        <v>3</v>
      </c>
      <c r="X74" s="10">
        <v>1</v>
      </c>
      <c r="Y74" s="10">
        <v>0</v>
      </c>
      <c r="Z74" s="10">
        <v>0</v>
      </c>
      <c r="AA74" s="171">
        <v>1</v>
      </c>
      <c r="AB74" s="130" t="s">
        <v>371</v>
      </c>
      <c r="AC74" s="131">
        <v>0</v>
      </c>
      <c r="AD74" s="15" t="s">
        <v>372</v>
      </c>
      <c r="AE74" s="63">
        <v>2</v>
      </c>
      <c r="AF74" s="52" t="s">
        <v>373</v>
      </c>
      <c r="AG74" s="100">
        <v>1</v>
      </c>
      <c r="AH74" s="102">
        <v>19</v>
      </c>
      <c r="AI74" s="162">
        <v>5</v>
      </c>
      <c r="AJ74" s="125">
        <f t="shared" si="12"/>
        <v>0.26315789473684209</v>
      </c>
      <c r="AK74" s="126">
        <v>3</v>
      </c>
      <c r="AL74" s="126">
        <v>0</v>
      </c>
      <c r="AM74" s="158">
        <f t="shared" si="9"/>
        <v>0</v>
      </c>
      <c r="AN74" s="159">
        <f t="shared" si="10"/>
        <v>0</v>
      </c>
      <c r="AO74" s="160">
        <f t="shared" si="11"/>
        <v>1</v>
      </c>
    </row>
    <row r="75" spans="2:41" ht="101.25" customHeight="1" thickBot="1">
      <c r="B75" s="326"/>
      <c r="C75" s="333"/>
      <c r="D75" s="294"/>
      <c r="E75" s="294"/>
      <c r="F75" s="294"/>
      <c r="G75" s="294"/>
      <c r="H75" s="294"/>
      <c r="I75" s="294"/>
      <c r="J75" s="294"/>
      <c r="K75" s="294"/>
      <c r="L75" s="294"/>
      <c r="M75" s="297"/>
      <c r="N75" s="294"/>
      <c r="O75" s="294"/>
      <c r="P75" s="325"/>
      <c r="Q75" s="268" t="s">
        <v>194</v>
      </c>
      <c r="R75" s="24" t="s">
        <v>195</v>
      </c>
      <c r="S75" s="24" t="s">
        <v>196</v>
      </c>
      <c r="T75" s="24" t="s">
        <v>257</v>
      </c>
      <c r="U75" s="24">
        <v>9</v>
      </c>
      <c r="V75" s="90" t="s">
        <v>176</v>
      </c>
      <c r="W75" s="95">
        <v>1</v>
      </c>
      <c r="X75" s="25">
        <v>1</v>
      </c>
      <c r="Y75" s="25">
        <v>2</v>
      </c>
      <c r="Z75" s="25">
        <v>2</v>
      </c>
      <c r="AA75" s="174">
        <v>3</v>
      </c>
      <c r="AB75" s="136" t="s">
        <v>414</v>
      </c>
      <c r="AC75" s="142">
        <v>0</v>
      </c>
      <c r="AD75" s="26" t="s">
        <v>415</v>
      </c>
      <c r="AE75" s="64">
        <v>0</v>
      </c>
      <c r="AF75" s="54" t="s">
        <v>415</v>
      </c>
      <c r="AG75" s="101">
        <v>1</v>
      </c>
      <c r="AH75" s="103">
        <v>6</v>
      </c>
      <c r="AI75" s="164">
        <v>3</v>
      </c>
      <c r="AJ75" s="259">
        <f>AI75*1/AH75</f>
        <v>0.5</v>
      </c>
      <c r="AK75" s="128">
        <v>1</v>
      </c>
      <c r="AL75" s="128">
        <v>0</v>
      </c>
      <c r="AM75" s="260">
        <f>AL75*1/AK75</f>
        <v>0</v>
      </c>
      <c r="AN75" s="261">
        <f>AM75</f>
        <v>0</v>
      </c>
      <c r="AO75" s="262">
        <f>100%-AN75</f>
        <v>1</v>
      </c>
    </row>
    <row r="76" spans="2:41" s="237" customFormat="1">
      <c r="W76" s="238"/>
      <c r="X76" s="239"/>
      <c r="Y76" s="239"/>
      <c r="Z76" s="239"/>
      <c r="AA76" s="239"/>
      <c r="AB76" s="240"/>
      <c r="AC76" s="238"/>
      <c r="AD76" s="240"/>
      <c r="AE76" s="238"/>
      <c r="AF76" s="240"/>
      <c r="AG76" s="238"/>
      <c r="AH76" s="238">
        <f>SUM(AH6:AH75)</f>
        <v>674</v>
      </c>
      <c r="AI76" s="241">
        <f>SUM(AI6:AI75)</f>
        <v>158</v>
      </c>
      <c r="AM76" s="242"/>
    </row>
    <row r="77" spans="2:41" ht="71.25" customHeight="1"/>
    <row r="85" spans="2:39" s="4" customFormat="1" ht="28.5" customHeight="1">
      <c r="B85" s="8" t="s">
        <v>250</v>
      </c>
      <c r="C85" s="5"/>
      <c r="D85" s="5"/>
      <c r="E85" s="5"/>
      <c r="F85" s="5"/>
      <c r="G85" s="5"/>
      <c r="H85" s="5"/>
      <c r="I85" s="5"/>
      <c r="J85" s="5"/>
      <c r="K85" s="5"/>
      <c r="L85" s="5"/>
      <c r="M85" s="5"/>
      <c r="N85" s="5"/>
      <c r="O85" s="5"/>
      <c r="P85" s="5"/>
      <c r="Q85" s="5"/>
      <c r="R85" s="5"/>
      <c r="S85" s="5"/>
      <c r="T85" s="5"/>
      <c r="U85" s="5"/>
      <c r="V85" s="5"/>
      <c r="W85" s="6"/>
      <c r="X85" s="6"/>
      <c r="Y85" s="6"/>
      <c r="Z85" s="6"/>
      <c r="AA85" s="6"/>
      <c r="AB85" s="116"/>
      <c r="AC85" s="6"/>
      <c r="AD85" s="116"/>
      <c r="AE85" s="6"/>
      <c r="AF85" s="116"/>
      <c r="AG85" s="121"/>
      <c r="AH85" s="122"/>
      <c r="AI85" s="165"/>
      <c r="AM85" s="129"/>
    </row>
  </sheetData>
  <autoFilter ref="B1:AP85" xr:uid="{6116FDEB-E1A0-4527-B10D-A1C818E0FB13}"/>
  <mergeCells count="249">
    <mergeCell ref="O69:O72"/>
    <mergeCell ref="O73:O75"/>
    <mergeCell ref="D73:D75"/>
    <mergeCell ref="C73:C75"/>
    <mergeCell ref="E73:E75"/>
    <mergeCell ref="F73:F75"/>
    <mergeCell ref="G73:G75"/>
    <mergeCell ref="H73:H75"/>
    <mergeCell ref="I73:I75"/>
    <mergeCell ref="J73:J75"/>
    <mergeCell ref="K73:K75"/>
    <mergeCell ref="B49:B63"/>
    <mergeCell ref="P69:P71"/>
    <mergeCell ref="Q69:Q72"/>
    <mergeCell ref="R70:R71"/>
    <mergeCell ref="P73:P75"/>
    <mergeCell ref="B64:B75"/>
    <mergeCell ref="D64:D68"/>
    <mergeCell ref="E64:E68"/>
    <mergeCell ref="F64:F68"/>
    <mergeCell ref="G64:G68"/>
    <mergeCell ref="H64:H68"/>
    <mergeCell ref="I64:I68"/>
    <mergeCell ref="J64:J68"/>
    <mergeCell ref="K64:K68"/>
    <mergeCell ref="L64:L68"/>
    <mergeCell ref="M64:M68"/>
    <mergeCell ref="N64:N68"/>
    <mergeCell ref="P64:P68"/>
    <mergeCell ref="Q64:Q68"/>
    <mergeCell ref="O64:O68"/>
    <mergeCell ref="C64:C68"/>
    <mergeCell ref="D69:D72"/>
    <mergeCell ref="C69:C72"/>
    <mergeCell ref="E69:E72"/>
    <mergeCell ref="I30:I33"/>
    <mergeCell ref="J30:J33"/>
    <mergeCell ref="D30:D33"/>
    <mergeCell ref="E30:E33"/>
    <mergeCell ref="F30:F33"/>
    <mergeCell ref="G30:G33"/>
    <mergeCell ref="H30:H33"/>
    <mergeCell ref="L30:L33"/>
    <mergeCell ref="D27:D29"/>
    <mergeCell ref="AK4:AM4"/>
    <mergeCell ref="AN4:AO4"/>
    <mergeCell ref="B2:P2"/>
    <mergeCell ref="B3:T3"/>
    <mergeCell ref="Q4:V4"/>
    <mergeCell ref="AK2:AO3"/>
    <mergeCell ref="O27:O29"/>
    <mergeCell ref="P27:P29"/>
    <mergeCell ref="G27:G29"/>
    <mergeCell ref="H27:H29"/>
    <mergeCell ref="I27:I29"/>
    <mergeCell ref="J27:J29"/>
    <mergeCell ref="K27:K29"/>
    <mergeCell ref="AH4:AJ4"/>
    <mergeCell ref="B27:B40"/>
    <mergeCell ref="C27:C40"/>
    <mergeCell ref="P39:P40"/>
    <mergeCell ref="D39:D40"/>
    <mergeCell ref="E39:E40"/>
    <mergeCell ref="F39:F40"/>
    <mergeCell ref="G39:G40"/>
    <mergeCell ref="H39:H40"/>
    <mergeCell ref="I39:I40"/>
    <mergeCell ref="J39:J40"/>
    <mergeCell ref="K43:K48"/>
    <mergeCell ref="L43:L48"/>
    <mergeCell ref="M43:M48"/>
    <mergeCell ref="Q34:Q36"/>
    <mergeCell ref="M30:M33"/>
    <mergeCell ref="N30:N33"/>
    <mergeCell ref="K34:K36"/>
    <mergeCell ref="L34:L36"/>
    <mergeCell ref="K30:K33"/>
    <mergeCell ref="M34:M36"/>
    <mergeCell ref="N34:N36"/>
    <mergeCell ref="K41:K42"/>
    <mergeCell ref="L41:L42"/>
    <mergeCell ref="M41:M42"/>
    <mergeCell ref="N41:N42"/>
    <mergeCell ref="N43:N48"/>
    <mergeCell ref="K39:K40"/>
    <mergeCell ref="L39:L40"/>
    <mergeCell ref="M39:M40"/>
    <mergeCell ref="N39:N40"/>
    <mergeCell ref="O39:O40"/>
    <mergeCell ref="P49:P56"/>
    <mergeCell ref="Q49:Q50"/>
    <mergeCell ref="Q52:Q54"/>
    <mergeCell ref="P57:P62"/>
    <mergeCell ref="Q60:Q62"/>
    <mergeCell ref="Q44:Q46"/>
    <mergeCell ref="O30:O33"/>
    <mergeCell ref="P30:P33"/>
    <mergeCell ref="Q30:Q33"/>
    <mergeCell ref="Q39:Q40"/>
    <mergeCell ref="O34:O36"/>
    <mergeCell ref="P34:P36"/>
    <mergeCell ref="Q41:Q42"/>
    <mergeCell ref="O41:O42"/>
    <mergeCell ref="P41:P42"/>
    <mergeCell ref="Q57:Q59"/>
    <mergeCell ref="O43:O48"/>
    <mergeCell ref="P44:P46"/>
    <mergeCell ref="O49:O62"/>
    <mergeCell ref="I49:I62"/>
    <mergeCell ref="J49:J62"/>
    <mergeCell ref="K49:K62"/>
    <mergeCell ref="L49:L62"/>
    <mergeCell ref="M49:M62"/>
    <mergeCell ref="L73:L75"/>
    <mergeCell ref="M73:M75"/>
    <mergeCell ref="N73:N75"/>
    <mergeCell ref="C49:C62"/>
    <mergeCell ref="D49:D62"/>
    <mergeCell ref="E49:E62"/>
    <mergeCell ref="F49:F62"/>
    <mergeCell ref="G49:G62"/>
    <mergeCell ref="H49:H62"/>
    <mergeCell ref="N49:N62"/>
    <mergeCell ref="F69:F72"/>
    <mergeCell ref="G69:G72"/>
    <mergeCell ref="H69:H72"/>
    <mergeCell ref="I69:I72"/>
    <mergeCell ref="J69:J72"/>
    <mergeCell ref="K69:K72"/>
    <mergeCell ref="L69:L72"/>
    <mergeCell ref="M69:M72"/>
    <mergeCell ref="N69:N72"/>
    <mergeCell ref="I43:I48"/>
    <mergeCell ref="J43:J48"/>
    <mergeCell ref="C43:C48"/>
    <mergeCell ref="D43:D48"/>
    <mergeCell ref="E43:E48"/>
    <mergeCell ref="F43:F48"/>
    <mergeCell ref="G43:G48"/>
    <mergeCell ref="H43:H48"/>
    <mergeCell ref="B41:B48"/>
    <mergeCell ref="J41:J42"/>
    <mergeCell ref="D41:D42"/>
    <mergeCell ref="E41:E42"/>
    <mergeCell ref="F41:F42"/>
    <mergeCell ref="C41:C42"/>
    <mergeCell ref="G41:G42"/>
    <mergeCell ref="H41:H42"/>
    <mergeCell ref="I41:I42"/>
    <mergeCell ref="O21:O26"/>
    <mergeCell ref="P22:P23"/>
    <mergeCell ref="Q22:Q23"/>
    <mergeCell ref="P25:P26"/>
    <mergeCell ref="Q25:Q26"/>
    <mergeCell ref="M21:M26"/>
    <mergeCell ref="N21:N26"/>
    <mergeCell ref="M27:M29"/>
    <mergeCell ref="N27:N29"/>
    <mergeCell ref="Q27:Q29"/>
    <mergeCell ref="I21:I26"/>
    <mergeCell ref="J21:J26"/>
    <mergeCell ref="K21:K26"/>
    <mergeCell ref="L21:L26"/>
    <mergeCell ref="C21:C26"/>
    <mergeCell ref="D21:D26"/>
    <mergeCell ref="E21:E26"/>
    <mergeCell ref="F21:F26"/>
    <mergeCell ref="G21:G26"/>
    <mergeCell ref="H21:H26"/>
    <mergeCell ref="B6:B26"/>
    <mergeCell ref="L27:L29"/>
    <mergeCell ref="D34:D36"/>
    <mergeCell ref="E34:E36"/>
    <mergeCell ref="F34:F36"/>
    <mergeCell ref="G34:G36"/>
    <mergeCell ref="H34:H36"/>
    <mergeCell ref="I34:I36"/>
    <mergeCell ref="J34:J36"/>
    <mergeCell ref="D13:D14"/>
    <mergeCell ref="E13:E14"/>
    <mergeCell ref="F13:F14"/>
    <mergeCell ref="G13:G14"/>
    <mergeCell ref="H13:H14"/>
    <mergeCell ref="I13:I14"/>
    <mergeCell ref="C15:C20"/>
    <mergeCell ref="D15:D20"/>
    <mergeCell ref="E15:E20"/>
    <mergeCell ref="F15:F20"/>
    <mergeCell ref="G15:G20"/>
    <mergeCell ref="H15:H20"/>
    <mergeCell ref="C6:C14"/>
    <mergeCell ref="E27:E29"/>
    <mergeCell ref="F27:F29"/>
    <mergeCell ref="O15:O20"/>
    <mergeCell ref="P15:P16"/>
    <mergeCell ref="Q15:Q16"/>
    <mergeCell ref="P17:P18"/>
    <mergeCell ref="Q17:Q18"/>
    <mergeCell ref="P19:P20"/>
    <mergeCell ref="Q19:Q20"/>
    <mergeCell ref="I15:I20"/>
    <mergeCell ref="J15:J20"/>
    <mergeCell ref="K15:K20"/>
    <mergeCell ref="L15:L20"/>
    <mergeCell ref="M15:M20"/>
    <mergeCell ref="N15:N20"/>
    <mergeCell ref="Q2:AJ2"/>
    <mergeCell ref="N6:N8"/>
    <mergeCell ref="O6:O8"/>
    <mergeCell ref="P6:P8"/>
    <mergeCell ref="Q6:Q8"/>
    <mergeCell ref="AF3:AJ3"/>
    <mergeCell ref="AB4:AG4"/>
    <mergeCell ref="U3:AA3"/>
    <mergeCell ref="D4:O4"/>
    <mergeCell ref="W4:AA4"/>
    <mergeCell ref="D6:D8"/>
    <mergeCell ref="E6:E8"/>
    <mergeCell ref="F6:F8"/>
    <mergeCell ref="G6:G8"/>
    <mergeCell ref="H6:H8"/>
    <mergeCell ref="I6:I8"/>
    <mergeCell ref="J6:J8"/>
    <mergeCell ref="K6:K8"/>
    <mergeCell ref="L6:L8"/>
    <mergeCell ref="M6:M8"/>
    <mergeCell ref="AB3:AE3"/>
    <mergeCell ref="D9:D11"/>
    <mergeCell ref="E9:E11"/>
    <mergeCell ref="F9:F11"/>
    <mergeCell ref="G9:G11"/>
    <mergeCell ref="H9:H11"/>
    <mergeCell ref="P13:P14"/>
    <mergeCell ref="Q13:Q14"/>
    <mergeCell ref="N9:N11"/>
    <mergeCell ref="O9:O11"/>
    <mergeCell ref="P9:P11"/>
    <mergeCell ref="Q9:Q11"/>
    <mergeCell ref="I9:I11"/>
    <mergeCell ref="J9:J11"/>
    <mergeCell ref="K9:K11"/>
    <mergeCell ref="M13:M14"/>
    <mergeCell ref="N13:N14"/>
    <mergeCell ref="O13:O14"/>
    <mergeCell ref="J13:J14"/>
    <mergeCell ref="K13:K14"/>
    <mergeCell ref="L13:L14"/>
    <mergeCell ref="L9:L11"/>
    <mergeCell ref="M9:M11"/>
  </mergeCells>
  <conditionalFormatting sqref="AM6:AM75">
    <cfRule type="colorScale" priority="239">
      <colorScale>
        <cfvo type="min"/>
        <cfvo type="percentile" val="50"/>
        <cfvo type="max"/>
        <color theme="4" tint="-0.249977111117893"/>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max"/>
        <color rgb="FFFF0000"/>
        <color rgb="FF00B050"/>
      </colorScale>
    </cfRule>
    <cfRule type="colorScale" priority="242">
      <colorScale>
        <cfvo type="min"/>
        <cfvo type="percentile" val="50"/>
        <cfvo type="max"/>
        <color rgb="FFF8696B"/>
        <color rgb="FFFFEB84"/>
        <color rgb="FF63BE7B"/>
      </colorScale>
    </cfRule>
  </conditionalFormatting>
  <conditionalFormatting sqref="AO6:AO75">
    <cfRule type="colorScale" priority="247">
      <colorScale>
        <cfvo type="min"/>
        <cfvo type="max"/>
        <color rgb="FF00B050"/>
        <color rgb="FFFF0000"/>
      </colorScale>
    </cfRule>
  </conditionalFormatting>
  <pageMargins left="0.7" right="0.7" top="0.75" bottom="0.75" header="0.3" footer="0.3"/>
  <pageSetup orientation="portrait" r:id="rId1"/>
  <ignoredErrors>
    <ignoredError sqref="AM2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A37A-BDC9-4863-ACD6-AA081B348987}">
  <dimension ref="B1:AA32"/>
  <sheetViews>
    <sheetView tabSelected="1" topLeftCell="A11" zoomScale="50" zoomScaleNormal="50" workbookViewId="0">
      <selection activeCell="AA5" sqref="AA5"/>
    </sheetView>
  </sheetViews>
  <sheetFormatPr baseColWidth="10" defaultRowHeight="15"/>
  <cols>
    <col min="2" max="2" width="29.85546875" customWidth="1"/>
    <col min="3" max="3" width="28.42578125" customWidth="1"/>
    <col min="4" max="4" width="31.28515625" customWidth="1"/>
    <col min="5" max="5" width="36.7109375" customWidth="1"/>
    <col min="6" max="6" width="19" style="2" customWidth="1"/>
    <col min="7" max="7" width="12.85546875" customWidth="1"/>
    <col min="8" max="8" width="32" customWidth="1"/>
    <col min="9" max="13" width="12.7109375" customWidth="1"/>
    <col min="14" max="14" width="100.7109375" customWidth="1"/>
    <col min="15" max="15" width="25.28515625" customWidth="1"/>
    <col min="16" max="16" width="100.7109375" customWidth="1"/>
    <col min="17" max="17" width="25.42578125" customWidth="1"/>
    <col min="18" max="18" width="100.7109375" customWidth="1"/>
    <col min="19" max="19" width="26" customWidth="1"/>
    <col min="20" max="20" width="28.85546875" customWidth="1"/>
    <col min="21" max="21" width="23.85546875" customWidth="1"/>
    <col min="22" max="22" width="12.7109375" customWidth="1"/>
    <col min="23" max="23" width="27" customWidth="1"/>
    <col min="24" max="24" width="25.7109375" customWidth="1"/>
    <col min="25" max="25" width="12.85546875" customWidth="1"/>
    <col min="26" max="26" width="39.7109375" customWidth="1"/>
    <col min="27" max="27" width="40.7109375" customWidth="1"/>
  </cols>
  <sheetData>
    <row r="1" spans="2:27" ht="15.75" thickBot="1">
      <c r="B1" s="1"/>
      <c r="C1" s="1"/>
      <c r="D1" s="1"/>
      <c r="E1" s="1"/>
      <c r="F1" s="9"/>
      <c r="G1" s="1"/>
      <c r="H1" s="1"/>
      <c r="I1" s="1"/>
      <c r="J1" s="1"/>
      <c r="K1" s="1"/>
      <c r="L1" s="1"/>
      <c r="M1" s="1"/>
      <c r="N1" s="1"/>
      <c r="O1" s="1"/>
      <c r="P1" s="1"/>
      <c r="Q1" s="1"/>
      <c r="R1" s="1"/>
      <c r="S1" s="1"/>
      <c r="T1" s="1"/>
      <c r="U1" s="1"/>
      <c r="V1" s="1"/>
      <c r="W1" s="1"/>
      <c r="X1" s="1"/>
      <c r="Y1" s="1"/>
      <c r="Z1" s="1"/>
      <c r="AA1" s="1"/>
    </row>
    <row r="2" spans="2:27" ht="150.75" customHeight="1" thickBot="1">
      <c r="B2" s="346"/>
      <c r="C2" s="347"/>
      <c r="D2" s="354" t="s">
        <v>270</v>
      </c>
      <c r="E2" s="355"/>
      <c r="F2" s="355"/>
      <c r="G2" s="355"/>
      <c r="H2" s="355"/>
      <c r="I2" s="355"/>
      <c r="J2" s="355"/>
      <c r="K2" s="355"/>
      <c r="L2" s="355"/>
      <c r="M2" s="355"/>
      <c r="N2" s="355"/>
      <c r="O2" s="355"/>
      <c r="P2" s="355"/>
      <c r="Q2" s="355"/>
      <c r="R2" s="355"/>
      <c r="S2" s="355"/>
      <c r="T2" s="355"/>
      <c r="U2" s="355"/>
      <c r="V2" s="355"/>
      <c r="W2" s="355"/>
      <c r="X2" s="355"/>
      <c r="Y2" s="356"/>
      <c r="Z2" s="334"/>
      <c r="AA2" s="335"/>
    </row>
    <row r="3" spans="2:27" ht="36" customHeight="1" thickBot="1">
      <c r="B3" s="348"/>
      <c r="C3" s="349"/>
      <c r="D3" s="357" t="s">
        <v>253</v>
      </c>
      <c r="E3" s="358"/>
      <c r="F3" s="358"/>
      <c r="G3" s="358"/>
      <c r="H3" s="358"/>
      <c r="I3" s="358"/>
      <c r="J3" s="358"/>
      <c r="K3" s="358"/>
      <c r="L3" s="358"/>
      <c r="M3" s="358"/>
      <c r="N3" s="358"/>
      <c r="O3" s="358"/>
      <c r="P3" s="358"/>
      <c r="Q3" s="359"/>
      <c r="R3" s="350" t="s">
        <v>254</v>
      </c>
      <c r="S3" s="351"/>
      <c r="T3" s="351"/>
      <c r="U3" s="351"/>
      <c r="V3" s="351"/>
      <c r="W3" s="351"/>
      <c r="X3" s="351"/>
      <c r="Y3" s="352"/>
      <c r="Z3" s="336"/>
      <c r="AA3" s="337"/>
    </row>
    <row r="4" spans="2:27" s="2" customFormat="1" ht="45.75" customHeight="1" thickBot="1">
      <c r="B4" s="364" t="s">
        <v>273</v>
      </c>
      <c r="C4" s="365"/>
      <c r="D4" s="362" t="s">
        <v>271</v>
      </c>
      <c r="E4" s="363"/>
      <c r="F4" s="363"/>
      <c r="G4" s="363"/>
      <c r="H4" s="363"/>
      <c r="I4" s="338" t="s">
        <v>272</v>
      </c>
      <c r="J4" s="339"/>
      <c r="K4" s="339"/>
      <c r="L4" s="339"/>
      <c r="M4" s="340"/>
      <c r="N4" s="353" t="s">
        <v>549</v>
      </c>
      <c r="O4" s="353"/>
      <c r="P4" s="353"/>
      <c r="Q4" s="353"/>
      <c r="R4" s="353"/>
      <c r="S4" s="110"/>
      <c r="T4" s="302" t="s">
        <v>275</v>
      </c>
      <c r="U4" s="302"/>
      <c r="V4" s="302"/>
      <c r="W4" s="302" t="s">
        <v>276</v>
      </c>
      <c r="X4" s="302"/>
      <c r="Y4" s="302"/>
      <c r="Z4" s="302" t="s">
        <v>279</v>
      </c>
      <c r="AA4" s="303"/>
    </row>
    <row r="5" spans="2:27" s="14" customFormat="1" ht="243.75" customHeight="1" thickBot="1">
      <c r="B5" s="32" t="s">
        <v>4</v>
      </c>
      <c r="C5" s="35" t="s">
        <v>5</v>
      </c>
      <c r="D5" s="72" t="s">
        <v>2</v>
      </c>
      <c r="E5" s="33" t="s">
        <v>7</v>
      </c>
      <c r="F5" s="33" t="s">
        <v>255</v>
      </c>
      <c r="G5" s="36" t="s">
        <v>3</v>
      </c>
      <c r="H5" s="73" t="s">
        <v>8</v>
      </c>
      <c r="I5" s="74">
        <v>2023</v>
      </c>
      <c r="J5" s="38">
        <v>2024</v>
      </c>
      <c r="K5" s="39">
        <v>2025</v>
      </c>
      <c r="L5" s="37">
        <v>2026</v>
      </c>
      <c r="M5" s="40">
        <v>2027</v>
      </c>
      <c r="N5" s="41" t="s">
        <v>260</v>
      </c>
      <c r="O5" s="42" t="s">
        <v>374</v>
      </c>
      <c r="P5" s="43" t="s">
        <v>259</v>
      </c>
      <c r="Q5" s="44" t="s">
        <v>375</v>
      </c>
      <c r="R5" s="45" t="s">
        <v>258</v>
      </c>
      <c r="S5" s="46" t="s">
        <v>376</v>
      </c>
      <c r="T5" s="143" t="s">
        <v>377</v>
      </c>
      <c r="U5" s="144" t="s">
        <v>378</v>
      </c>
      <c r="V5" s="145" t="s">
        <v>263</v>
      </c>
      <c r="W5" s="47" t="s">
        <v>261</v>
      </c>
      <c r="X5" s="48" t="s">
        <v>262</v>
      </c>
      <c r="Y5" s="49" t="s">
        <v>264</v>
      </c>
      <c r="Z5" s="50" t="s">
        <v>277</v>
      </c>
      <c r="AA5" s="51" t="s">
        <v>278</v>
      </c>
    </row>
    <row r="6" spans="2:27" ht="116.25" customHeight="1" thickBot="1">
      <c r="B6" s="341" t="s">
        <v>212</v>
      </c>
      <c r="C6" s="343" t="s">
        <v>213</v>
      </c>
      <c r="D6" s="75" t="s">
        <v>217</v>
      </c>
      <c r="E6" s="75" t="s">
        <v>218</v>
      </c>
      <c r="F6" s="76" t="s">
        <v>256</v>
      </c>
      <c r="G6" s="76">
        <v>4</v>
      </c>
      <c r="H6" s="77" t="s">
        <v>249</v>
      </c>
      <c r="I6" s="148"/>
      <c r="J6" s="149">
        <v>0</v>
      </c>
      <c r="K6" s="149">
        <v>1</v>
      </c>
      <c r="L6" s="149">
        <v>1</v>
      </c>
      <c r="M6" s="150">
        <v>2</v>
      </c>
      <c r="N6" s="55" t="s">
        <v>516</v>
      </c>
      <c r="O6" s="56">
        <v>0</v>
      </c>
      <c r="P6" s="61" t="s">
        <v>454</v>
      </c>
      <c r="Q6" s="62">
        <v>0</v>
      </c>
      <c r="R6" s="65" t="s">
        <v>454</v>
      </c>
      <c r="S6" s="66">
        <v>0</v>
      </c>
      <c r="T6" s="69">
        <v>0</v>
      </c>
      <c r="U6" s="69"/>
      <c r="V6" s="168">
        <v>0</v>
      </c>
      <c r="W6" s="97">
        <v>0</v>
      </c>
      <c r="X6" s="98">
        <v>0</v>
      </c>
      <c r="Y6" s="157">
        <v>0</v>
      </c>
      <c r="Z6" s="147">
        <f t="shared" ref="Z6:Z12" si="0">Y6</f>
        <v>0</v>
      </c>
      <c r="AA6" s="146">
        <f t="shared" ref="AA6:AA12" si="1">100%-Z6</f>
        <v>1</v>
      </c>
    </row>
    <row r="7" spans="2:27" ht="138" customHeight="1" thickBot="1">
      <c r="B7" s="342"/>
      <c r="C7" s="344"/>
      <c r="D7" s="345" t="s">
        <v>219</v>
      </c>
      <c r="E7" s="78" t="s">
        <v>220</v>
      </c>
      <c r="F7" s="79" t="s">
        <v>256</v>
      </c>
      <c r="G7" s="79">
        <v>1</v>
      </c>
      <c r="H7" s="80" t="s">
        <v>250</v>
      </c>
      <c r="I7" s="151"/>
      <c r="J7" s="152">
        <v>1</v>
      </c>
      <c r="K7" s="152"/>
      <c r="L7" s="152"/>
      <c r="M7" s="153"/>
      <c r="N7" s="57" t="s">
        <v>446</v>
      </c>
      <c r="O7" s="58">
        <v>0</v>
      </c>
      <c r="P7" s="15" t="s">
        <v>446</v>
      </c>
      <c r="Q7" s="63">
        <v>0</v>
      </c>
      <c r="R7" s="16" t="s">
        <v>446</v>
      </c>
      <c r="S7" s="67">
        <v>0</v>
      </c>
      <c r="T7" s="70">
        <v>6</v>
      </c>
      <c r="U7" s="70">
        <v>2</v>
      </c>
      <c r="V7" s="168">
        <f t="shared" ref="V7:V26" si="2">U7*1/T7</f>
        <v>0.33333333333333331</v>
      </c>
      <c r="W7" s="98">
        <v>0</v>
      </c>
      <c r="X7" s="98">
        <v>0</v>
      </c>
      <c r="Y7" s="157">
        <v>0</v>
      </c>
      <c r="Z7" s="147">
        <f t="shared" si="0"/>
        <v>0</v>
      </c>
      <c r="AA7" s="146">
        <f t="shared" si="1"/>
        <v>1</v>
      </c>
    </row>
    <row r="8" spans="2:27" ht="106.5" customHeight="1" thickBot="1">
      <c r="B8" s="342"/>
      <c r="C8" s="344"/>
      <c r="D8" s="345"/>
      <c r="E8" s="78" t="s">
        <v>221</v>
      </c>
      <c r="F8" s="79" t="s">
        <v>256</v>
      </c>
      <c r="G8" s="79">
        <v>3</v>
      </c>
      <c r="H8" s="80" t="s">
        <v>48</v>
      </c>
      <c r="I8" s="151">
        <v>1</v>
      </c>
      <c r="J8" s="152">
        <v>1</v>
      </c>
      <c r="K8" s="152">
        <v>0</v>
      </c>
      <c r="L8" s="152">
        <v>1</v>
      </c>
      <c r="M8" s="153">
        <v>0</v>
      </c>
      <c r="N8" s="57" t="s">
        <v>380</v>
      </c>
      <c r="O8" s="58">
        <v>0</v>
      </c>
      <c r="P8" s="15" t="s">
        <v>381</v>
      </c>
      <c r="Q8" s="63">
        <v>0</v>
      </c>
      <c r="R8" s="16" t="s">
        <v>382</v>
      </c>
      <c r="S8" s="67">
        <v>1</v>
      </c>
      <c r="T8" s="70">
        <v>5</v>
      </c>
      <c r="U8" s="70">
        <v>2</v>
      </c>
      <c r="V8" s="168">
        <f t="shared" si="2"/>
        <v>0.4</v>
      </c>
      <c r="W8" s="98">
        <v>1</v>
      </c>
      <c r="X8" s="98">
        <v>0</v>
      </c>
      <c r="Y8" s="157">
        <f t="shared" ref="Y6:Y12" si="3">X8*1/W8</f>
        <v>0</v>
      </c>
      <c r="Z8" s="147">
        <f t="shared" si="0"/>
        <v>0</v>
      </c>
      <c r="AA8" s="146">
        <f t="shared" si="1"/>
        <v>1</v>
      </c>
    </row>
    <row r="9" spans="2:27" ht="198.75" customHeight="1" thickBot="1">
      <c r="B9" s="342"/>
      <c r="C9" s="344"/>
      <c r="D9" s="345"/>
      <c r="E9" s="78" t="s">
        <v>222</v>
      </c>
      <c r="F9" s="79" t="s">
        <v>256</v>
      </c>
      <c r="G9" s="81">
        <v>1</v>
      </c>
      <c r="H9" s="80" t="s">
        <v>190</v>
      </c>
      <c r="I9" s="151"/>
      <c r="J9" s="152">
        <v>1</v>
      </c>
      <c r="K9" s="152"/>
      <c r="L9" s="152"/>
      <c r="M9" s="153"/>
      <c r="N9" s="57" t="s">
        <v>490</v>
      </c>
      <c r="O9" s="58">
        <v>0</v>
      </c>
      <c r="P9" s="15" t="s">
        <v>491</v>
      </c>
      <c r="Q9" s="63">
        <v>0</v>
      </c>
      <c r="R9" s="16" t="s">
        <v>492</v>
      </c>
      <c r="S9" s="67">
        <v>0</v>
      </c>
      <c r="T9" s="124">
        <v>9</v>
      </c>
      <c r="U9" s="124">
        <v>3</v>
      </c>
      <c r="V9" s="168">
        <f t="shared" si="2"/>
        <v>0.33333333333333331</v>
      </c>
      <c r="W9" s="98">
        <v>1</v>
      </c>
      <c r="X9" s="98">
        <v>0</v>
      </c>
      <c r="Y9" s="157">
        <f t="shared" si="3"/>
        <v>0</v>
      </c>
      <c r="Z9" s="147">
        <f t="shared" si="0"/>
        <v>0</v>
      </c>
      <c r="AA9" s="146">
        <f t="shared" si="1"/>
        <v>1</v>
      </c>
    </row>
    <row r="10" spans="2:27" ht="57" thickBot="1">
      <c r="B10" s="342"/>
      <c r="C10" s="344"/>
      <c r="D10" s="78" t="s">
        <v>223</v>
      </c>
      <c r="E10" s="78" t="s">
        <v>224</v>
      </c>
      <c r="F10" s="79" t="s">
        <v>256</v>
      </c>
      <c r="G10" s="79">
        <v>1</v>
      </c>
      <c r="H10" s="80" t="s">
        <v>190</v>
      </c>
      <c r="I10" s="151"/>
      <c r="J10" s="152">
        <v>1</v>
      </c>
      <c r="K10" s="152"/>
      <c r="L10" s="152"/>
      <c r="M10" s="153"/>
      <c r="N10" s="57" t="s">
        <v>433</v>
      </c>
      <c r="O10" s="58">
        <v>0</v>
      </c>
      <c r="P10" s="15" t="s">
        <v>434</v>
      </c>
      <c r="Q10" s="63">
        <v>0</v>
      </c>
      <c r="R10" s="16" t="s">
        <v>435</v>
      </c>
      <c r="S10" s="67">
        <v>0</v>
      </c>
      <c r="T10" s="124">
        <v>5</v>
      </c>
      <c r="U10" s="124">
        <v>2</v>
      </c>
      <c r="V10" s="168">
        <f t="shared" si="2"/>
        <v>0.4</v>
      </c>
      <c r="W10" s="98">
        <v>0</v>
      </c>
      <c r="X10" s="98">
        <v>0</v>
      </c>
      <c r="Y10" s="157">
        <v>0</v>
      </c>
      <c r="Z10" s="147">
        <f>Y10</f>
        <v>0</v>
      </c>
      <c r="AA10" s="146">
        <f t="shared" si="1"/>
        <v>1</v>
      </c>
    </row>
    <row r="11" spans="2:27" ht="85.5" customHeight="1" thickBot="1">
      <c r="B11" s="342"/>
      <c r="C11" s="344"/>
      <c r="D11" s="78" t="s">
        <v>441</v>
      </c>
      <c r="E11" s="78" t="s">
        <v>225</v>
      </c>
      <c r="F11" s="79" t="s">
        <v>256</v>
      </c>
      <c r="G11" s="79">
        <v>1</v>
      </c>
      <c r="H11" s="80" t="s">
        <v>251</v>
      </c>
      <c r="I11" s="151">
        <v>1</v>
      </c>
      <c r="J11" s="152"/>
      <c r="K11" s="152"/>
      <c r="L11" s="152"/>
      <c r="M11" s="153"/>
      <c r="N11" s="57" t="s">
        <v>444</v>
      </c>
      <c r="O11" s="58">
        <v>0</v>
      </c>
      <c r="P11" s="15" t="s">
        <v>445</v>
      </c>
      <c r="Q11" s="63">
        <v>0</v>
      </c>
      <c r="R11" s="16" t="s">
        <v>445</v>
      </c>
      <c r="S11" s="67">
        <v>1</v>
      </c>
      <c r="T11" s="124">
        <v>3</v>
      </c>
      <c r="U11" s="124"/>
      <c r="V11" s="168">
        <f t="shared" si="2"/>
        <v>0</v>
      </c>
      <c r="W11" s="98">
        <v>0</v>
      </c>
      <c r="X11" s="98">
        <v>0</v>
      </c>
      <c r="Y11" s="157">
        <v>0</v>
      </c>
      <c r="Z11" s="147">
        <f t="shared" si="0"/>
        <v>0</v>
      </c>
      <c r="AA11" s="146">
        <f t="shared" si="1"/>
        <v>1</v>
      </c>
    </row>
    <row r="12" spans="2:27" ht="56.25" customHeight="1" thickBot="1">
      <c r="B12" s="342"/>
      <c r="C12" s="344"/>
      <c r="D12" s="78" t="s">
        <v>442</v>
      </c>
      <c r="E12" s="78" t="s">
        <v>443</v>
      </c>
      <c r="F12" s="79" t="s">
        <v>256</v>
      </c>
      <c r="G12" s="79">
        <v>400</v>
      </c>
      <c r="H12" s="80" t="s">
        <v>251</v>
      </c>
      <c r="I12" s="151">
        <v>80</v>
      </c>
      <c r="J12" s="152">
        <v>80</v>
      </c>
      <c r="K12" s="152">
        <v>80</v>
      </c>
      <c r="L12" s="152">
        <v>80</v>
      </c>
      <c r="M12" s="153">
        <v>80</v>
      </c>
      <c r="N12" s="57" t="s">
        <v>499</v>
      </c>
      <c r="O12" s="58">
        <v>20</v>
      </c>
      <c r="P12" s="15" t="s">
        <v>499</v>
      </c>
      <c r="Q12" s="63">
        <v>30</v>
      </c>
      <c r="R12" s="16" t="s">
        <v>499</v>
      </c>
      <c r="S12" s="67">
        <v>30</v>
      </c>
      <c r="T12" s="124">
        <v>3</v>
      </c>
      <c r="U12" s="124">
        <v>1</v>
      </c>
      <c r="V12" s="168">
        <f t="shared" si="2"/>
        <v>0.33333333333333331</v>
      </c>
      <c r="W12" s="98">
        <v>80</v>
      </c>
      <c r="X12" s="98">
        <v>29</v>
      </c>
      <c r="Y12" s="157">
        <f t="shared" si="3"/>
        <v>0.36249999999999999</v>
      </c>
      <c r="Z12" s="147">
        <f t="shared" si="0"/>
        <v>0.36249999999999999</v>
      </c>
      <c r="AA12" s="146">
        <f t="shared" si="1"/>
        <v>0.63749999999999996</v>
      </c>
    </row>
    <row r="13" spans="2:27" ht="74.25" customHeight="1" thickBot="1">
      <c r="B13" s="342"/>
      <c r="C13" s="344"/>
      <c r="D13" s="78" t="s">
        <v>226</v>
      </c>
      <c r="E13" s="78" t="s">
        <v>227</v>
      </c>
      <c r="F13" s="79" t="s">
        <v>256</v>
      </c>
      <c r="G13" s="79">
        <v>1</v>
      </c>
      <c r="H13" s="80" t="s">
        <v>190</v>
      </c>
      <c r="I13" s="151">
        <v>0.2</v>
      </c>
      <c r="J13" s="152">
        <v>0.2</v>
      </c>
      <c r="K13" s="152">
        <v>0.2</v>
      </c>
      <c r="L13" s="152">
        <v>0.2</v>
      </c>
      <c r="M13" s="153">
        <v>0.2</v>
      </c>
      <c r="N13" s="57" t="s">
        <v>436</v>
      </c>
      <c r="O13" s="180">
        <v>6.6666666666666E-2</v>
      </c>
      <c r="P13" s="15" t="s">
        <v>437</v>
      </c>
      <c r="Q13" s="177">
        <v>6.6666666666666E-2</v>
      </c>
      <c r="R13" s="16" t="s">
        <v>437</v>
      </c>
      <c r="S13" s="181">
        <v>6.6666666666666E-2</v>
      </c>
      <c r="T13" s="124">
        <v>3</v>
      </c>
      <c r="U13" s="124">
        <v>1</v>
      </c>
      <c r="V13" s="168">
        <f t="shared" si="2"/>
        <v>0.33333333333333331</v>
      </c>
      <c r="W13" s="98">
        <v>1</v>
      </c>
      <c r="X13" s="98">
        <v>6.6666666666666E-2</v>
      </c>
      <c r="Y13" s="157">
        <f>X13*1/W13</f>
        <v>6.6666666666666E-2</v>
      </c>
      <c r="Z13" s="147">
        <f>Y13</f>
        <v>6.6666666666666E-2</v>
      </c>
      <c r="AA13" s="146">
        <f>100%-Z13</f>
        <v>0.93333333333333401</v>
      </c>
    </row>
    <row r="14" spans="2:27" ht="48" thickBot="1">
      <c r="B14" s="342" t="s">
        <v>214</v>
      </c>
      <c r="C14" s="344" t="s">
        <v>51</v>
      </c>
      <c r="D14" s="78" t="s">
        <v>228</v>
      </c>
      <c r="E14" s="78" t="s">
        <v>229</v>
      </c>
      <c r="F14" s="79" t="s">
        <v>256</v>
      </c>
      <c r="G14" s="79">
        <v>20</v>
      </c>
      <c r="H14" s="80" t="s">
        <v>48</v>
      </c>
      <c r="I14" s="151">
        <v>2</v>
      </c>
      <c r="J14" s="152">
        <v>5</v>
      </c>
      <c r="K14" s="152">
        <v>5</v>
      </c>
      <c r="L14" s="152">
        <v>5</v>
      </c>
      <c r="M14" s="153">
        <v>3</v>
      </c>
      <c r="N14" s="57" t="s">
        <v>383</v>
      </c>
      <c r="O14" s="58">
        <v>0</v>
      </c>
      <c r="P14" s="15" t="s">
        <v>384</v>
      </c>
      <c r="Q14" s="63">
        <v>0</v>
      </c>
      <c r="R14" s="16" t="s">
        <v>386</v>
      </c>
      <c r="S14" s="67">
        <v>2</v>
      </c>
      <c r="T14" s="70">
        <v>6</v>
      </c>
      <c r="U14" s="70">
        <v>2</v>
      </c>
      <c r="V14" s="168">
        <f t="shared" si="2"/>
        <v>0.33333333333333331</v>
      </c>
      <c r="W14" s="98">
        <v>2</v>
      </c>
      <c r="X14" s="98">
        <v>1</v>
      </c>
      <c r="Y14" s="157">
        <f t="shared" ref="Y14:Y26" si="4">X14*1/W14</f>
        <v>0.5</v>
      </c>
      <c r="Z14" s="147">
        <f t="shared" ref="Z14:Z26" si="5">Y14</f>
        <v>0.5</v>
      </c>
      <c r="AA14" s="146">
        <f t="shared" ref="AA14:AA26" si="6">100%-Z14</f>
        <v>0.5</v>
      </c>
    </row>
    <row r="15" spans="2:27" ht="107.25" customHeight="1" thickBot="1">
      <c r="B15" s="342"/>
      <c r="C15" s="344"/>
      <c r="D15" s="78" t="s">
        <v>230</v>
      </c>
      <c r="E15" s="78" t="s">
        <v>229</v>
      </c>
      <c r="F15" s="79" t="s">
        <v>256</v>
      </c>
      <c r="G15" s="79">
        <v>20</v>
      </c>
      <c r="H15" s="80" t="s">
        <v>48</v>
      </c>
      <c r="I15" s="151">
        <v>2</v>
      </c>
      <c r="J15" s="152">
        <v>3</v>
      </c>
      <c r="K15" s="152">
        <v>5</v>
      </c>
      <c r="L15" s="152">
        <v>5</v>
      </c>
      <c r="M15" s="153">
        <v>5</v>
      </c>
      <c r="N15" s="57" t="s">
        <v>385</v>
      </c>
      <c r="O15" s="58">
        <v>0</v>
      </c>
      <c r="P15" s="15" t="s">
        <v>384</v>
      </c>
      <c r="Q15" s="63">
        <v>0</v>
      </c>
      <c r="R15" s="16" t="s">
        <v>386</v>
      </c>
      <c r="S15" s="67">
        <v>2</v>
      </c>
      <c r="T15" s="70">
        <v>6</v>
      </c>
      <c r="U15" s="70">
        <v>2</v>
      </c>
      <c r="V15" s="168">
        <f t="shared" si="2"/>
        <v>0.33333333333333331</v>
      </c>
      <c r="W15" s="98">
        <v>2</v>
      </c>
      <c r="X15" s="98">
        <v>1</v>
      </c>
      <c r="Y15" s="157">
        <f t="shared" si="4"/>
        <v>0.5</v>
      </c>
      <c r="Z15" s="147">
        <f t="shared" si="5"/>
        <v>0.5</v>
      </c>
      <c r="AA15" s="146">
        <f t="shared" si="6"/>
        <v>0.5</v>
      </c>
    </row>
    <row r="16" spans="2:27" ht="86.25" customHeight="1" thickBot="1">
      <c r="B16" s="342"/>
      <c r="C16" s="344"/>
      <c r="D16" s="78" t="s">
        <v>387</v>
      </c>
      <c r="E16" s="78" t="s">
        <v>388</v>
      </c>
      <c r="F16" s="79" t="s">
        <v>256</v>
      </c>
      <c r="G16" s="79">
        <v>9</v>
      </c>
      <c r="H16" s="80" t="s">
        <v>48</v>
      </c>
      <c r="I16" s="151">
        <v>1</v>
      </c>
      <c r="J16" s="152">
        <v>2</v>
      </c>
      <c r="K16" s="152">
        <v>2</v>
      </c>
      <c r="L16" s="152">
        <v>2</v>
      </c>
      <c r="M16" s="153">
        <v>2</v>
      </c>
      <c r="N16" s="57" t="s">
        <v>389</v>
      </c>
      <c r="O16" s="58">
        <v>0</v>
      </c>
      <c r="P16" s="15" t="s">
        <v>390</v>
      </c>
      <c r="Q16" s="63">
        <v>0</v>
      </c>
      <c r="R16" s="16" t="s">
        <v>391</v>
      </c>
      <c r="S16" s="67">
        <v>1</v>
      </c>
      <c r="T16" s="70">
        <v>6</v>
      </c>
      <c r="U16" s="70">
        <v>1</v>
      </c>
      <c r="V16" s="168">
        <f t="shared" si="2"/>
        <v>0.16666666666666666</v>
      </c>
      <c r="W16" s="98">
        <v>1</v>
      </c>
      <c r="X16" s="98">
        <v>0</v>
      </c>
      <c r="Y16" s="157">
        <f t="shared" si="4"/>
        <v>0</v>
      </c>
      <c r="Z16" s="147">
        <f t="shared" si="5"/>
        <v>0</v>
      </c>
      <c r="AA16" s="146">
        <f t="shared" si="6"/>
        <v>1</v>
      </c>
    </row>
    <row r="17" spans="2:27" ht="221.25" customHeight="1" thickBot="1">
      <c r="B17" s="342"/>
      <c r="C17" s="344"/>
      <c r="D17" s="78" t="s">
        <v>231</v>
      </c>
      <c r="E17" s="78" t="s">
        <v>232</v>
      </c>
      <c r="F17" s="79" t="s">
        <v>256</v>
      </c>
      <c r="G17" s="79">
        <v>1</v>
      </c>
      <c r="H17" s="80" t="s">
        <v>48</v>
      </c>
      <c r="I17" s="151"/>
      <c r="J17" s="152">
        <v>1</v>
      </c>
      <c r="K17" s="152"/>
      <c r="L17" s="152"/>
      <c r="M17" s="153"/>
      <c r="N17" s="57" t="s">
        <v>530</v>
      </c>
      <c r="O17" s="58">
        <v>0</v>
      </c>
      <c r="P17" s="15" t="s">
        <v>531</v>
      </c>
      <c r="Q17" s="63">
        <v>0</v>
      </c>
      <c r="R17" s="16" t="s">
        <v>532</v>
      </c>
      <c r="S17" s="67">
        <v>0</v>
      </c>
      <c r="T17" s="70">
        <v>14</v>
      </c>
      <c r="U17" s="70">
        <v>4</v>
      </c>
      <c r="V17" s="168">
        <f t="shared" si="2"/>
        <v>0.2857142857142857</v>
      </c>
      <c r="W17" s="98">
        <v>0</v>
      </c>
      <c r="X17" s="98">
        <v>0</v>
      </c>
      <c r="Y17" s="157">
        <v>0</v>
      </c>
      <c r="Z17" s="147">
        <f t="shared" si="5"/>
        <v>0</v>
      </c>
      <c r="AA17" s="146">
        <f t="shared" si="6"/>
        <v>1</v>
      </c>
    </row>
    <row r="18" spans="2:27" ht="366.75" customHeight="1" thickBot="1">
      <c r="B18" s="342"/>
      <c r="C18" s="344"/>
      <c r="D18" s="78" t="s">
        <v>233</v>
      </c>
      <c r="E18" s="78" t="s">
        <v>234</v>
      </c>
      <c r="F18" s="79" t="s">
        <v>256</v>
      </c>
      <c r="G18" s="79">
        <v>5</v>
      </c>
      <c r="H18" s="80" t="s">
        <v>252</v>
      </c>
      <c r="I18" s="151">
        <v>3</v>
      </c>
      <c r="J18" s="152">
        <v>1</v>
      </c>
      <c r="K18" s="152">
        <v>0</v>
      </c>
      <c r="L18" s="152">
        <v>0</v>
      </c>
      <c r="M18" s="153">
        <v>1</v>
      </c>
      <c r="N18" s="57" t="s">
        <v>392</v>
      </c>
      <c r="O18" s="58">
        <v>1</v>
      </c>
      <c r="P18" s="15" t="s">
        <v>393</v>
      </c>
      <c r="Q18" s="63">
        <v>1</v>
      </c>
      <c r="R18" s="16" t="s">
        <v>394</v>
      </c>
      <c r="S18" s="67">
        <v>1</v>
      </c>
      <c r="T18" s="70">
        <v>35</v>
      </c>
      <c r="U18" s="70">
        <v>13</v>
      </c>
      <c r="V18" s="168">
        <f t="shared" si="2"/>
        <v>0.37142857142857144</v>
      </c>
      <c r="W18" s="98">
        <v>3</v>
      </c>
      <c r="X18" s="98">
        <v>1</v>
      </c>
      <c r="Y18" s="157">
        <f t="shared" si="4"/>
        <v>0.33333333333333331</v>
      </c>
      <c r="Z18" s="147">
        <f t="shared" si="5"/>
        <v>0.33333333333333331</v>
      </c>
      <c r="AA18" s="146">
        <f t="shared" si="6"/>
        <v>0.66666666666666674</v>
      </c>
    </row>
    <row r="19" spans="2:27" ht="38.25" thickBot="1">
      <c r="B19" s="342"/>
      <c r="C19" s="31" t="s">
        <v>215</v>
      </c>
      <c r="D19" s="78" t="s">
        <v>235</v>
      </c>
      <c r="E19" s="78" t="s">
        <v>236</v>
      </c>
      <c r="F19" s="79" t="s">
        <v>256</v>
      </c>
      <c r="G19" s="79">
        <v>5</v>
      </c>
      <c r="H19" s="80" t="s">
        <v>16</v>
      </c>
      <c r="I19" s="151">
        <v>1</v>
      </c>
      <c r="J19" s="152">
        <v>1</v>
      </c>
      <c r="K19" s="152">
        <v>1</v>
      </c>
      <c r="L19" s="152">
        <v>1</v>
      </c>
      <c r="M19" s="153">
        <v>1</v>
      </c>
      <c r="N19" s="57" t="s">
        <v>473</v>
      </c>
      <c r="O19" s="180">
        <v>0.33333333333333298</v>
      </c>
      <c r="P19" s="15" t="s">
        <v>474</v>
      </c>
      <c r="Q19" s="177">
        <v>0.33333333333333298</v>
      </c>
      <c r="R19" s="16" t="s">
        <v>475</v>
      </c>
      <c r="S19" s="181">
        <v>0.33333333333333298</v>
      </c>
      <c r="T19" s="70">
        <v>3</v>
      </c>
      <c r="U19" s="70">
        <v>1</v>
      </c>
      <c r="V19" s="168">
        <f t="shared" si="2"/>
        <v>0.33333333333333331</v>
      </c>
      <c r="W19" s="98">
        <v>1</v>
      </c>
      <c r="X19" s="182">
        <v>0.33333333333333298</v>
      </c>
      <c r="Y19" s="157">
        <f t="shared" si="4"/>
        <v>0.33333333333333298</v>
      </c>
      <c r="Z19" s="147">
        <f t="shared" si="5"/>
        <v>0.33333333333333298</v>
      </c>
      <c r="AA19" s="146">
        <f t="shared" si="6"/>
        <v>0.66666666666666696</v>
      </c>
    </row>
    <row r="20" spans="2:27" ht="145.5" customHeight="1" thickBot="1">
      <c r="B20" s="82" t="s">
        <v>89</v>
      </c>
      <c r="C20" s="31" t="s">
        <v>90</v>
      </c>
      <c r="D20" s="78" t="s">
        <v>237</v>
      </c>
      <c r="E20" s="78" t="s">
        <v>238</v>
      </c>
      <c r="F20" s="79" t="s">
        <v>256</v>
      </c>
      <c r="G20" s="79">
        <v>1</v>
      </c>
      <c r="H20" s="80" t="s">
        <v>120</v>
      </c>
      <c r="I20" s="151">
        <v>1</v>
      </c>
      <c r="J20" s="152"/>
      <c r="K20" s="152"/>
      <c r="L20" s="152"/>
      <c r="M20" s="153"/>
      <c r="N20" s="57" t="s">
        <v>453</v>
      </c>
      <c r="O20" s="58">
        <v>0</v>
      </c>
      <c r="P20" s="15" t="s">
        <v>451</v>
      </c>
      <c r="Q20" s="63">
        <v>0</v>
      </c>
      <c r="R20" s="16" t="s">
        <v>452</v>
      </c>
      <c r="S20" s="67">
        <v>1</v>
      </c>
      <c r="T20" s="70">
        <v>7</v>
      </c>
      <c r="U20" s="70">
        <v>5</v>
      </c>
      <c r="V20" s="168">
        <f t="shared" si="2"/>
        <v>0.7142857142857143</v>
      </c>
      <c r="W20" s="98">
        <v>1</v>
      </c>
      <c r="X20" s="98">
        <v>0</v>
      </c>
      <c r="Y20" s="157">
        <f t="shared" si="4"/>
        <v>0</v>
      </c>
      <c r="Z20" s="147">
        <f t="shared" si="5"/>
        <v>0</v>
      </c>
      <c r="AA20" s="146">
        <f t="shared" si="6"/>
        <v>1</v>
      </c>
    </row>
    <row r="21" spans="2:27" ht="75" customHeight="1" thickBot="1">
      <c r="B21" s="83" t="s">
        <v>121</v>
      </c>
      <c r="C21" s="31" t="s">
        <v>136</v>
      </c>
      <c r="D21" s="78" t="s">
        <v>239</v>
      </c>
      <c r="E21" s="31" t="s">
        <v>447</v>
      </c>
      <c r="F21" s="79" t="s">
        <v>256</v>
      </c>
      <c r="G21" s="79">
        <v>2</v>
      </c>
      <c r="H21" s="80" t="s">
        <v>116</v>
      </c>
      <c r="I21" s="151">
        <v>0.4</v>
      </c>
      <c r="J21" s="152">
        <v>0.4</v>
      </c>
      <c r="K21" s="152">
        <v>0.4</v>
      </c>
      <c r="L21" s="152">
        <v>0.4</v>
      </c>
      <c r="M21" s="153">
        <v>0.4</v>
      </c>
      <c r="N21" s="57" t="s">
        <v>395</v>
      </c>
      <c r="O21" s="180">
        <v>0.133333333333333</v>
      </c>
      <c r="P21" s="15" t="s">
        <v>395</v>
      </c>
      <c r="Q21" s="177">
        <v>0.133333333333333</v>
      </c>
      <c r="R21" s="16" t="s">
        <v>395</v>
      </c>
      <c r="S21" s="181">
        <v>0.133333333333333</v>
      </c>
      <c r="T21" s="70">
        <v>6</v>
      </c>
      <c r="U21" s="70">
        <v>2</v>
      </c>
      <c r="V21" s="168">
        <f t="shared" si="2"/>
        <v>0.33333333333333331</v>
      </c>
      <c r="W21" s="98">
        <v>2</v>
      </c>
      <c r="X21" s="98">
        <v>0.133333333333333</v>
      </c>
      <c r="Y21" s="157">
        <f t="shared" si="4"/>
        <v>6.6666666666666499E-2</v>
      </c>
      <c r="Z21" s="147">
        <f t="shared" si="5"/>
        <v>6.6666666666666499E-2</v>
      </c>
      <c r="AA21" s="146">
        <f t="shared" si="6"/>
        <v>0.93333333333333346</v>
      </c>
    </row>
    <row r="22" spans="2:27" ht="142.5" thickBot="1">
      <c r="B22" s="342" t="s">
        <v>152</v>
      </c>
      <c r="C22" s="344" t="s">
        <v>216</v>
      </c>
      <c r="D22" s="78" t="s">
        <v>240</v>
      </c>
      <c r="E22" s="78" t="s">
        <v>241</v>
      </c>
      <c r="F22" s="79" t="s">
        <v>256</v>
      </c>
      <c r="G22" s="79">
        <v>20</v>
      </c>
      <c r="H22" s="80" t="s">
        <v>250</v>
      </c>
      <c r="I22" s="151">
        <v>4</v>
      </c>
      <c r="J22" s="152">
        <v>4</v>
      </c>
      <c r="K22" s="152">
        <v>4</v>
      </c>
      <c r="L22" s="152">
        <v>4</v>
      </c>
      <c r="M22" s="153">
        <v>4</v>
      </c>
      <c r="N22" s="57" t="s">
        <v>450</v>
      </c>
      <c r="O22" s="58">
        <v>0</v>
      </c>
      <c r="P22" s="15" t="s">
        <v>449</v>
      </c>
      <c r="Q22" s="63">
        <v>0</v>
      </c>
      <c r="R22" s="16" t="s">
        <v>448</v>
      </c>
      <c r="S22" s="67">
        <v>4</v>
      </c>
      <c r="T22" s="70">
        <v>8</v>
      </c>
      <c r="U22" s="70">
        <v>4</v>
      </c>
      <c r="V22" s="168">
        <f t="shared" si="2"/>
        <v>0.5</v>
      </c>
      <c r="W22" s="98">
        <v>4</v>
      </c>
      <c r="X22" s="98">
        <v>0</v>
      </c>
      <c r="Y22" s="157">
        <f t="shared" si="4"/>
        <v>0</v>
      </c>
      <c r="Z22" s="147">
        <f t="shared" si="5"/>
        <v>0</v>
      </c>
      <c r="AA22" s="146">
        <f t="shared" si="6"/>
        <v>1</v>
      </c>
    </row>
    <row r="23" spans="2:27" ht="126.75" customHeight="1" thickBot="1">
      <c r="B23" s="342"/>
      <c r="C23" s="344"/>
      <c r="D23" s="78" t="s">
        <v>242</v>
      </c>
      <c r="E23" s="78" t="s">
        <v>243</v>
      </c>
      <c r="F23" s="79" t="s">
        <v>256</v>
      </c>
      <c r="G23" s="79">
        <v>5</v>
      </c>
      <c r="H23" s="80" t="s">
        <v>190</v>
      </c>
      <c r="I23" s="151">
        <v>0</v>
      </c>
      <c r="J23" s="152">
        <v>2</v>
      </c>
      <c r="K23" s="152">
        <v>1</v>
      </c>
      <c r="L23" s="152">
        <v>1</v>
      </c>
      <c r="M23" s="153">
        <v>1</v>
      </c>
      <c r="N23" s="57" t="s">
        <v>438</v>
      </c>
      <c r="O23" s="58">
        <v>0</v>
      </c>
      <c r="P23" s="15" t="s">
        <v>439</v>
      </c>
      <c r="Q23" s="63">
        <v>0</v>
      </c>
      <c r="R23" s="16" t="s">
        <v>440</v>
      </c>
      <c r="S23" s="67">
        <v>0</v>
      </c>
      <c r="T23" s="124">
        <v>6</v>
      </c>
      <c r="U23" s="124">
        <v>2</v>
      </c>
      <c r="V23" s="168">
        <f t="shared" si="2"/>
        <v>0.33333333333333331</v>
      </c>
      <c r="W23" s="98">
        <v>0</v>
      </c>
      <c r="X23" s="98">
        <v>0</v>
      </c>
      <c r="Y23" s="157">
        <v>0</v>
      </c>
      <c r="Z23" s="147">
        <f t="shared" si="5"/>
        <v>0</v>
      </c>
      <c r="AA23" s="146">
        <f t="shared" si="6"/>
        <v>1</v>
      </c>
    </row>
    <row r="24" spans="2:27" ht="109.5" customHeight="1" thickBot="1">
      <c r="B24" s="342"/>
      <c r="C24" s="344"/>
      <c r="D24" s="78" t="s">
        <v>244</v>
      </c>
      <c r="E24" s="78" t="s">
        <v>227</v>
      </c>
      <c r="F24" s="79" t="s">
        <v>256</v>
      </c>
      <c r="G24" s="79">
        <v>1</v>
      </c>
      <c r="H24" s="80" t="s">
        <v>250</v>
      </c>
      <c r="I24" s="151">
        <v>1</v>
      </c>
      <c r="J24" s="152"/>
      <c r="K24" s="152"/>
      <c r="L24" s="152"/>
      <c r="M24" s="153"/>
      <c r="N24" s="57" t="s">
        <v>407</v>
      </c>
      <c r="O24" s="58">
        <v>1</v>
      </c>
      <c r="P24" s="15"/>
      <c r="Q24" s="63">
        <v>0</v>
      </c>
      <c r="R24" s="16"/>
      <c r="S24" s="67">
        <v>0</v>
      </c>
      <c r="T24" s="70">
        <v>2</v>
      </c>
      <c r="U24" s="70">
        <v>2</v>
      </c>
      <c r="V24" s="168">
        <f t="shared" si="2"/>
        <v>1</v>
      </c>
      <c r="W24" s="98">
        <v>1</v>
      </c>
      <c r="X24" s="98">
        <v>1</v>
      </c>
      <c r="Y24" s="157">
        <f t="shared" si="4"/>
        <v>1</v>
      </c>
      <c r="Z24" s="147">
        <f t="shared" si="5"/>
        <v>1</v>
      </c>
      <c r="AA24" s="146">
        <f t="shared" si="6"/>
        <v>0</v>
      </c>
    </row>
    <row r="25" spans="2:27" ht="77.25" customHeight="1" thickBot="1">
      <c r="B25" s="342"/>
      <c r="C25" s="344"/>
      <c r="D25" s="78" t="s">
        <v>245</v>
      </c>
      <c r="E25" s="78" t="s">
        <v>246</v>
      </c>
      <c r="F25" s="79" t="s">
        <v>256</v>
      </c>
      <c r="G25" s="79">
        <v>1</v>
      </c>
      <c r="H25" s="80" t="s">
        <v>250</v>
      </c>
      <c r="I25" s="151">
        <v>1</v>
      </c>
      <c r="J25" s="152"/>
      <c r="K25" s="152"/>
      <c r="L25" s="152"/>
      <c r="M25" s="153"/>
      <c r="N25" s="57" t="s">
        <v>507</v>
      </c>
      <c r="O25" s="58"/>
      <c r="P25" s="15" t="s">
        <v>396</v>
      </c>
      <c r="Q25" s="63"/>
      <c r="R25" s="16" t="s">
        <v>508</v>
      </c>
      <c r="S25" s="67">
        <v>1</v>
      </c>
      <c r="T25" s="70">
        <v>5</v>
      </c>
      <c r="U25" s="70">
        <v>1</v>
      </c>
      <c r="V25" s="168">
        <f t="shared" si="2"/>
        <v>0.2</v>
      </c>
      <c r="W25" s="98">
        <v>1</v>
      </c>
      <c r="X25" s="98">
        <v>0</v>
      </c>
      <c r="Y25" s="157">
        <f t="shared" si="4"/>
        <v>0</v>
      </c>
      <c r="Z25" s="147">
        <f t="shared" si="5"/>
        <v>0</v>
      </c>
      <c r="AA25" s="146">
        <f t="shared" si="6"/>
        <v>1</v>
      </c>
    </row>
    <row r="26" spans="2:27" ht="84" customHeight="1" thickBot="1">
      <c r="B26" s="360"/>
      <c r="C26" s="361"/>
      <c r="D26" s="84" t="s">
        <v>247</v>
      </c>
      <c r="E26" s="84" t="s">
        <v>248</v>
      </c>
      <c r="F26" s="85" t="s">
        <v>256</v>
      </c>
      <c r="G26" s="85">
        <v>5</v>
      </c>
      <c r="H26" s="86" t="s">
        <v>250</v>
      </c>
      <c r="I26" s="154">
        <v>1</v>
      </c>
      <c r="J26" s="155">
        <v>1</v>
      </c>
      <c r="K26" s="155">
        <v>1</v>
      </c>
      <c r="L26" s="155">
        <v>1</v>
      </c>
      <c r="M26" s="156">
        <v>1</v>
      </c>
      <c r="N26" s="59" t="s">
        <v>509</v>
      </c>
      <c r="O26" s="60">
        <v>0</v>
      </c>
      <c r="P26" s="26" t="s">
        <v>397</v>
      </c>
      <c r="Q26" s="64">
        <v>0</v>
      </c>
      <c r="R26" s="27" t="s">
        <v>398</v>
      </c>
      <c r="S26" s="68">
        <v>1</v>
      </c>
      <c r="T26" s="71">
        <v>5</v>
      </c>
      <c r="U26" s="71">
        <v>1</v>
      </c>
      <c r="V26" s="168">
        <f t="shared" si="2"/>
        <v>0.2</v>
      </c>
      <c r="W26" s="99">
        <v>1</v>
      </c>
      <c r="X26" s="98">
        <v>0</v>
      </c>
      <c r="Y26" s="157">
        <f t="shared" si="4"/>
        <v>0</v>
      </c>
      <c r="Z26" s="147">
        <f t="shared" si="5"/>
        <v>0</v>
      </c>
      <c r="AA26" s="146">
        <f t="shared" si="6"/>
        <v>1</v>
      </c>
    </row>
    <row r="27" spans="2:27" s="237" customFormat="1" ht="54" customHeight="1">
      <c r="F27" s="238"/>
    </row>
    <row r="32" spans="2:27" s="4" customFormat="1" ht="28.5" customHeight="1">
      <c r="B32" s="7" t="s">
        <v>250</v>
      </c>
      <c r="C32" s="5"/>
      <c r="D32" s="5"/>
      <c r="E32" s="5"/>
      <c r="F32" s="6"/>
      <c r="G32" s="5"/>
      <c r="H32" s="5"/>
      <c r="I32" s="5"/>
      <c r="J32" s="5"/>
      <c r="K32" s="5"/>
      <c r="L32" s="5"/>
      <c r="M32" s="5"/>
      <c r="N32" s="5"/>
      <c r="O32" s="5"/>
      <c r="P32" s="5"/>
      <c r="Q32" s="5"/>
      <c r="R32" s="5"/>
      <c r="S32" s="5"/>
      <c r="T32" s="5"/>
      <c r="U32" s="5"/>
      <c r="V32" s="5"/>
      <c r="W32" s="5"/>
      <c r="X32" s="5"/>
      <c r="Y32" s="5"/>
    </row>
  </sheetData>
  <autoFilter ref="B1:AA32" xr:uid="{7542A37A-BDC9-4863-ACD6-AA081B348987}"/>
  <mergeCells count="20">
    <mergeCell ref="B14:B19"/>
    <mergeCell ref="C14:C18"/>
    <mergeCell ref="B22:B26"/>
    <mergeCell ref="C22:C26"/>
    <mergeCell ref="D4:H4"/>
    <mergeCell ref="B4:C4"/>
    <mergeCell ref="Z2:AA3"/>
    <mergeCell ref="I4:M4"/>
    <mergeCell ref="B6:B13"/>
    <mergeCell ref="C6:C13"/>
    <mergeCell ref="D7:D9"/>
    <mergeCell ref="B2:C3"/>
    <mergeCell ref="R3:Y3"/>
    <mergeCell ref="N4:R4"/>
    <mergeCell ref="T4:V4"/>
    <mergeCell ref="W4:Y4"/>
    <mergeCell ref="Z4:AA4"/>
    <mergeCell ref="D2:Y2"/>
    <mergeCell ref="D3:M3"/>
    <mergeCell ref="N3:Q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  PAA INVERSION - PDI </vt:lpstr>
      <vt:lpstr>Hoja #2 PAA FUNCIONAMIENTO- PDI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Oficina de Planeacion</cp:lastModifiedBy>
  <dcterms:created xsi:type="dcterms:W3CDTF">2020-11-19T16:48:24Z</dcterms:created>
  <dcterms:modified xsi:type="dcterms:W3CDTF">2023-09-19T14:10:50Z</dcterms:modified>
</cp:coreProperties>
</file>